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'Sheet1'!$F$10:$O$192</definedName>
  </definedNames>
  <calcPr fullCalcOnLoad="1"/>
</workbook>
</file>

<file path=xl/comments1.xml><?xml version="1.0" encoding="utf-8"?>
<comments xmlns="http://schemas.openxmlformats.org/spreadsheetml/2006/main">
  <authors>
    <author>Richard Dekany</author>
  </authors>
  <commentList>
    <comment ref="H34" authorId="0">
      <text>
        <r>
          <rPr>
            <b/>
            <sz val="8"/>
            <rFont val="Tahoma"/>
            <family val="0"/>
          </rPr>
          <t>Richard Dekany:</t>
        </r>
        <r>
          <rPr>
            <sz val="8"/>
            <rFont val="Tahoma"/>
            <family val="0"/>
          </rPr>
          <t xml:space="preserve">
Assume  tip/tilt of M4 to compensate pupil nutation (from M3) is not necessary</t>
        </r>
      </text>
    </comment>
    <comment ref="F126" authorId="0">
      <text>
        <r>
          <rPr>
            <b/>
            <sz val="8"/>
            <rFont val="Tahoma"/>
            <family val="0"/>
          </rPr>
          <t>Richard Dekany:</t>
        </r>
        <r>
          <rPr>
            <sz val="8"/>
            <rFont val="Tahoma"/>
            <family val="0"/>
          </rPr>
          <t xml:space="preserve">
The 16 spectrographs are mounted to a superstructure  costed in the OSM structure section</t>
        </r>
      </text>
    </comment>
    <comment ref="C272" authorId="0">
      <text>
        <r>
          <rPr>
            <b/>
            <sz val="8"/>
            <rFont val="Tahoma"/>
            <family val="0"/>
          </rPr>
          <t>Richard Dekany:</t>
        </r>
        <r>
          <rPr>
            <sz val="8"/>
            <rFont val="Tahoma"/>
            <family val="0"/>
          </rPr>
          <t xml:space="preserve">
The 16 spectrographs are mounted to a superstructure  costed in the OSM structure section</t>
        </r>
      </text>
    </comment>
  </commentList>
</comments>
</file>

<file path=xl/sharedStrings.xml><?xml version="1.0" encoding="utf-8"?>
<sst xmlns="http://schemas.openxmlformats.org/spreadsheetml/2006/main" count="763" uniqueCount="413">
  <si>
    <t>TMT.INS.INST.IRMOS</t>
  </si>
  <si>
    <t>.SYS</t>
  </si>
  <si>
    <t>.MOAO</t>
  </si>
  <si>
    <t xml:space="preserve"> </t>
  </si>
  <si>
    <t>R. Dekany</t>
  </si>
  <si>
    <t>WBS</t>
  </si>
  <si>
    <t>Level</t>
  </si>
  <si>
    <t>Number</t>
  </si>
  <si>
    <t>Title</t>
  </si>
  <si>
    <t>Systems Engineering</t>
  </si>
  <si>
    <t>.ENCL</t>
  </si>
  <si>
    <t>Enclosure</t>
  </si>
  <si>
    <t>Structure</t>
  </si>
  <si>
    <t>.WIN</t>
  </si>
  <si>
    <t>.STR</t>
  </si>
  <si>
    <t xml:space="preserve">IRMOS </t>
  </si>
  <si>
    <t xml:space="preserve">Offner Relay </t>
  </si>
  <si>
    <t>Dichroic Mirror</t>
  </si>
  <si>
    <t>Telemetry System</t>
  </si>
  <si>
    <t>Integration and Testing</t>
  </si>
  <si>
    <t>Camera</t>
  </si>
  <si>
    <t>Supervisory Controller</t>
  </si>
  <si>
    <t>Controller</t>
  </si>
  <si>
    <t>Principles invoked here:</t>
  </si>
  <si>
    <t>Window</t>
  </si>
  <si>
    <t>Window Mount</t>
  </si>
  <si>
    <t>Condensation Mitigation</t>
  </si>
  <si>
    <t>Mirror</t>
  </si>
  <si>
    <t>Mirror Mount</t>
  </si>
  <si>
    <t>Mirror Cell</t>
  </si>
  <si>
    <t>Mirror Counterweights</t>
  </si>
  <si>
    <t>Mirror Motor</t>
  </si>
  <si>
    <t>Support Structure</t>
  </si>
  <si>
    <t>Drive Electronics</t>
  </si>
  <si>
    <t>Actuators</t>
  </si>
  <si>
    <t>Zoom Optics</t>
  </si>
  <si>
    <t>Lenslet Array</t>
  </si>
  <si>
    <t>Optics</t>
  </si>
  <si>
    <t>Computer</t>
  </si>
  <si>
    <t>Mirrors</t>
  </si>
  <si>
    <t>Mirror Mounts</t>
  </si>
  <si>
    <t>Motion Controller</t>
  </si>
  <si>
    <t>Environment Controller</t>
  </si>
  <si>
    <t>Rotation Stage</t>
  </si>
  <si>
    <t>Array</t>
  </si>
  <si>
    <t>Mount</t>
  </si>
  <si>
    <t>Optics Mounts</t>
  </si>
  <si>
    <t>Optic</t>
  </si>
  <si>
    <t>Optic Mount</t>
  </si>
  <si>
    <t>Quick Look</t>
  </si>
  <si>
    <t>Archive</t>
  </si>
  <si>
    <t>Illuminator</t>
  </si>
  <si>
    <t>Freight</t>
  </si>
  <si>
    <t>Insurance</t>
  </si>
  <si>
    <t>LGS Simulator</t>
  </si>
  <si>
    <t>Turbulence Generator</t>
  </si>
  <si>
    <t>NGS Simulator</t>
  </si>
  <si>
    <t>.MNT</t>
  </si>
  <si>
    <t>.CON</t>
  </si>
  <si>
    <t>.M4</t>
  </si>
  <si>
    <t>.MIR</t>
  </si>
  <si>
    <t>.M5/7</t>
  </si>
  <si>
    <t>.DIC</t>
  </si>
  <si>
    <t>.CEL</t>
  </si>
  <si>
    <t>.CWT</t>
  </si>
  <si>
    <t>.MOT</t>
  </si>
  <si>
    <t>.IT</t>
  </si>
  <si>
    <t>.DRV</t>
  </si>
  <si>
    <t>.M6DM</t>
  </si>
  <si>
    <t>.M6TT</t>
  </si>
  <si>
    <t>.ACT</t>
  </si>
  <si>
    <t>.M11</t>
  </si>
  <si>
    <t>.OPT</t>
  </si>
  <si>
    <t>.LA</t>
  </si>
  <si>
    <t>.CAM</t>
  </si>
  <si>
    <t>.DM</t>
  </si>
  <si>
    <t>.SUP</t>
  </si>
  <si>
    <t>.COM</t>
  </si>
  <si>
    <t>.RTC</t>
  </si>
  <si>
    <t>Centroider</t>
  </si>
  <si>
    <t>Servo</t>
  </si>
  <si>
    <t>.TEL</t>
  </si>
  <si>
    <t>.PSFM</t>
  </si>
  <si>
    <t>.OSM</t>
  </si>
  <si>
    <t>.SE</t>
  </si>
  <si>
    <t>.TA</t>
  </si>
  <si>
    <t>.SM</t>
  </si>
  <si>
    <t>.PARM</t>
  </si>
  <si>
    <t>.SPEC</t>
  </si>
  <si>
    <t>.OBJM</t>
  </si>
  <si>
    <t>.IMSL</t>
  </si>
  <si>
    <t>.COL</t>
  </si>
  <si>
    <t>.GRA</t>
  </si>
  <si>
    <t>.DET</t>
  </si>
  <si>
    <t>.ARR</t>
  </si>
  <si>
    <t>.DH</t>
  </si>
  <si>
    <t>.AMS</t>
  </si>
  <si>
    <t>.ILL</t>
  </si>
  <si>
    <t>.SUC</t>
  </si>
  <si>
    <t>.STIM</t>
  </si>
  <si>
    <t>.LGSS</t>
  </si>
  <si>
    <t>.NGSS</t>
  </si>
  <si>
    <t>.TURB</t>
  </si>
  <si>
    <t>.CAL</t>
  </si>
  <si>
    <t>.IROT</t>
  </si>
  <si>
    <t>.ROT</t>
  </si>
  <si>
    <t>.COMM</t>
  </si>
  <si>
    <t>.FRE</t>
  </si>
  <si>
    <t>.INS</t>
  </si>
  <si>
    <t xml:space="preserve">MOAO </t>
  </si>
  <si>
    <t xml:space="preserve">Object Selection Mechanism </t>
  </si>
  <si>
    <t xml:space="preserve">Spectrograph </t>
  </si>
  <si>
    <t xml:space="preserve">Acquisition and Metrology System </t>
  </si>
  <si>
    <t xml:space="preserve">Stimulus </t>
  </si>
  <si>
    <t xml:space="preserve">Instrument Rotator </t>
  </si>
  <si>
    <t xml:space="preserve">Supervisory Controller </t>
  </si>
  <si>
    <t xml:space="preserve">Data Handling </t>
  </si>
  <si>
    <t xml:space="preserve">Detector </t>
  </si>
  <si>
    <t xml:space="preserve">Camera </t>
  </si>
  <si>
    <t xml:space="preserve">Grating </t>
  </si>
  <si>
    <t xml:space="preserve">Collimator </t>
  </si>
  <si>
    <t xml:space="preserve">Image Slicer </t>
  </si>
  <si>
    <t xml:space="preserve">Systems Engineering </t>
  </si>
  <si>
    <t xml:space="preserve">Object Magnifier </t>
  </si>
  <si>
    <t xml:space="preserve">Paraboloid Mirror </t>
  </si>
  <si>
    <t xml:space="preserve">Steering Mirror </t>
  </si>
  <si>
    <t xml:space="preserve">Tile Array </t>
  </si>
  <si>
    <t xml:space="preserve">Point Spread Function Monitor </t>
  </si>
  <si>
    <t xml:space="preserve">Real Time Controller </t>
  </si>
  <si>
    <t xml:space="preserve">Natural Guide Star Wavefront Sensor </t>
  </si>
  <si>
    <t xml:space="preserve">Laser Guide Star Wavefront Sensor </t>
  </si>
  <si>
    <t xml:space="preserve">M6 Tip/Tilt Stage </t>
  </si>
  <si>
    <t xml:space="preserve">Dichroic </t>
  </si>
  <si>
    <t xml:space="preserve">M5/7 Sphere </t>
  </si>
  <si>
    <t xml:space="preserve">M4 Fold Mirror </t>
  </si>
  <si>
    <t xml:space="preserve">Entrance Window </t>
  </si>
  <si>
    <t xml:space="preserve">Commissioning </t>
  </si>
  <si>
    <t>Compressor</t>
  </si>
  <si>
    <t>.CPR</t>
  </si>
  <si>
    <t>Source</t>
  </si>
  <si>
    <t>.SRC</t>
  </si>
  <si>
    <t xml:space="preserve">M6 Deformable Mirror </t>
  </si>
  <si>
    <t xml:space="preserve">Structure </t>
  </si>
  <si>
    <t>Barrel</t>
  </si>
  <si>
    <t>.BAR</t>
  </si>
  <si>
    <t>Slide</t>
  </si>
  <si>
    <t>.SLD</t>
  </si>
  <si>
    <t>OSM Calibration Screen</t>
  </si>
  <si>
    <t>.SCR</t>
  </si>
  <si>
    <t>Arc Lamps</t>
  </si>
  <si>
    <t>Integrating Sphere</t>
  </si>
  <si>
    <t xml:space="preserve">Calibration Unit </t>
  </si>
  <si>
    <t>.ARC</t>
  </si>
  <si>
    <t>.ISP</t>
  </si>
  <si>
    <t>LGSF Interface</t>
  </si>
  <si>
    <t>TCS Interface</t>
  </si>
  <si>
    <t>.LGSFI</t>
  </si>
  <si>
    <t>.TCSIF</t>
  </si>
  <si>
    <t>.LGSW</t>
  </si>
  <si>
    <t>.NGSW</t>
  </si>
  <si>
    <t>.M6ME</t>
  </si>
  <si>
    <t>.RLAY</t>
  </si>
  <si>
    <t>.CENTR</t>
  </si>
  <si>
    <t>.TOMRE</t>
  </si>
  <si>
    <t>Tomographic Reconstructor</t>
  </si>
  <si>
    <t>.SERVO</t>
  </si>
  <si>
    <t xml:space="preserve">System Integration and Testing </t>
  </si>
  <si>
    <t>.MOTCO</t>
  </si>
  <si>
    <t>.ARCHI</t>
  </si>
  <si>
    <t>.QLOOK</t>
  </si>
  <si>
    <t>.MAN</t>
  </si>
  <si>
    <t>.ENVCO</t>
  </si>
  <si>
    <t>Nasmyth Platform Interface</t>
  </si>
  <si>
    <t>.NASI</t>
  </si>
  <si>
    <t>Insullation</t>
  </si>
  <si>
    <t xml:space="preserve">Enclosure </t>
  </si>
  <si>
    <t>Safety System</t>
  </si>
  <si>
    <t>.ISL</t>
  </si>
  <si>
    <t>.SAF</t>
  </si>
  <si>
    <t xml:space="preserve">M6 Real Time Metrology </t>
  </si>
  <si>
    <t>Stage</t>
  </si>
  <si>
    <t>.STG</t>
  </si>
  <si>
    <t>Wheel</t>
  </si>
  <si>
    <t>.WHL</t>
  </si>
  <si>
    <t xml:space="preserve">Filter Wheel </t>
  </si>
  <si>
    <t>.FIL</t>
  </si>
  <si>
    <t>Macro Mirror Mounts</t>
  </si>
  <si>
    <t>Macro Mirror Motors</t>
  </si>
  <si>
    <t>Mini Mirrors</t>
  </si>
  <si>
    <t>Macro Mirrors</t>
  </si>
  <si>
    <t>Mini Mirror Mounts</t>
  </si>
  <si>
    <t>Mini Mirror Motors</t>
  </si>
  <si>
    <t>Mini Mirror Encoders</t>
  </si>
  <si>
    <t>Faceted Micro Mirror</t>
  </si>
  <si>
    <t>.MMIR</t>
  </si>
  <si>
    <t>.MMNT</t>
  </si>
  <si>
    <t>.MMOT</t>
  </si>
  <si>
    <t>.FMIR</t>
  </si>
  <si>
    <t>.ENC</t>
  </si>
  <si>
    <t xml:space="preserve">M11 (MEMS-DM) </t>
  </si>
  <si>
    <t>.M11T</t>
  </si>
  <si>
    <t xml:space="preserve">M11 Tip/Tilt Stage </t>
  </si>
  <si>
    <t>MEMS-DM</t>
  </si>
  <si>
    <t>Lenses</t>
  </si>
  <si>
    <t>Lens Mounts</t>
  </si>
  <si>
    <t>.LEN</t>
  </si>
  <si>
    <t>.LMT</t>
  </si>
  <si>
    <t>Macro Mirror Encoders</t>
  </si>
  <si>
    <t>.MENC</t>
  </si>
  <si>
    <t>Unit</t>
  </si>
  <si>
    <t>Cost ($K)</t>
  </si>
  <si>
    <t>MOAO</t>
  </si>
  <si>
    <t>Senior</t>
  </si>
  <si>
    <t>Business Office</t>
  </si>
  <si>
    <t>Sectretarial</t>
  </si>
  <si>
    <t xml:space="preserve">Management </t>
  </si>
  <si>
    <t>.SEN</t>
  </si>
  <si>
    <t>.BUS</t>
  </si>
  <si>
    <t>.SEC</t>
  </si>
  <si>
    <t>Labor</t>
  </si>
  <si>
    <t>Purchase</t>
  </si>
  <si>
    <t>Type</t>
  </si>
  <si>
    <t>Note</t>
  </si>
  <si>
    <t>Pyramid</t>
  </si>
  <si>
    <t>.PYR</t>
  </si>
  <si>
    <t>Dewar</t>
  </si>
  <si>
    <t>.DWR</t>
  </si>
  <si>
    <t>Inflated median engineer labor rate</t>
  </si>
  <si>
    <t>M6 Test Optics</t>
  </si>
  <si>
    <t>.M6TO</t>
  </si>
  <si>
    <t xml:space="preserve">Labor </t>
  </si>
  <si>
    <t>.LAB</t>
  </si>
  <si>
    <t>Total Labor</t>
  </si>
  <si>
    <t>Total Purchase</t>
  </si>
  <si>
    <t>Cross-check</t>
  </si>
  <si>
    <t>Wk-Yrs</t>
  </si>
  <si>
    <t>MS Project Task Name</t>
  </si>
  <si>
    <t>PBS</t>
  </si>
  <si>
    <t>Spectrograph</t>
  </si>
  <si>
    <t>Stimulus</t>
  </si>
  <si>
    <t>Instrument Rotator</t>
  </si>
  <si>
    <t>TMT.INS.INST.IRMOS.MAN</t>
  </si>
  <si>
    <t xml:space="preserve">IRMOS Management </t>
  </si>
  <si>
    <t>TMT.INS.INST.IRMOS.SYS</t>
  </si>
  <si>
    <t xml:space="preserve">IRMOS Systems Engineering </t>
  </si>
  <si>
    <t>TMT.INS.INST.IRMOS.RLAY</t>
  </si>
  <si>
    <t xml:space="preserve">IRMOS Offner Relay </t>
  </si>
  <si>
    <t>TMT.INS.INST.IRMOS.MOAO</t>
  </si>
  <si>
    <t xml:space="preserve">IRMOS MOAO </t>
  </si>
  <si>
    <t>TMT.INS.INST.IRMOS.OSM</t>
  </si>
  <si>
    <t xml:space="preserve">IRMOS Object Selection Mechanism </t>
  </si>
  <si>
    <t>TMT.INS.INST.IRMOS.SPEC</t>
  </si>
  <si>
    <t xml:space="preserve">IRMOS Spectrograph </t>
  </si>
  <si>
    <t>TMT.INS.INST.IRMOS.AMS</t>
  </si>
  <si>
    <t xml:space="preserve">IRMOS Acquisition and Metrology System </t>
  </si>
  <si>
    <t>TMT.INS.INST.IRMOS.STIM</t>
  </si>
  <si>
    <t xml:space="preserve">IRMOS Stimulus </t>
  </si>
  <si>
    <t>TMT.INS.INST.IRMOS.IROT</t>
  </si>
  <si>
    <t xml:space="preserve">IRMOS Instrument Rotator </t>
  </si>
  <si>
    <t>TMT.INS.INST.IRMOS.IT</t>
  </si>
  <si>
    <t xml:space="preserve">IRMOS System Integration and Testing </t>
  </si>
  <si>
    <t>TMT.INS.INST.IRMOS.COMM</t>
  </si>
  <si>
    <t xml:space="preserve">IRMOS Commissioning </t>
  </si>
  <si>
    <t>TMT.INS.INST.IRMOS.MAN.SEN</t>
  </si>
  <si>
    <t>TMT.INS.INST.IRMOS.MAN.BUS</t>
  </si>
  <si>
    <t>TMT.INS.INST.IRMOS.MAN.SEC</t>
  </si>
  <si>
    <t>TMT.INS.INST.IRMOS.SYS.LAB</t>
  </si>
  <si>
    <t>TMT.INS.INST.IRMOS.RLAY.SYS</t>
  </si>
  <si>
    <t>TMT.INS.INST.IRMOS.RLAY.ENCL</t>
  </si>
  <si>
    <t>IRMOS Management Senior</t>
  </si>
  <si>
    <t>IRMOS Management Business Office</t>
  </si>
  <si>
    <t>IRMOS Management Sectretarial</t>
  </si>
  <si>
    <t xml:space="preserve">IRMOS Systems Engineering Labor </t>
  </si>
  <si>
    <t>IRMOS Offner Relay Systems Engineering</t>
  </si>
  <si>
    <t xml:space="preserve">IRMOS Offner Relay Enclosure </t>
  </si>
  <si>
    <t>TMT.INS.INST.IRMOS.RLAY.STR</t>
  </si>
  <si>
    <t>TMT.INS.INST.IRMOS.RLAY.WIN</t>
  </si>
  <si>
    <t>IRMOS Offner Relay Structure</t>
  </si>
  <si>
    <t xml:space="preserve">IRMOS Offner Relay Entrance Window </t>
  </si>
  <si>
    <t>TMT.INS.INST.IRMOS.RLAY.M4</t>
  </si>
  <si>
    <t xml:space="preserve">IRMOS Offner Relay M4 Fold Mirror </t>
  </si>
  <si>
    <t>TMT.INS.INST.IRMOS.RLAY.M5/7</t>
  </si>
  <si>
    <t xml:space="preserve">IRMOS Offner Relay M5/7 Sphere </t>
  </si>
  <si>
    <t>TMT.INS.INST.IRMOS.RLAY.DIC</t>
  </si>
  <si>
    <t xml:space="preserve">IRMOS Offner Relay Dichroic </t>
  </si>
  <si>
    <t>TMT.INS.INST.IRMOS.RLAY.IT</t>
  </si>
  <si>
    <t>TMT.INS.INST.IRMOS.MOAO.SYS</t>
  </si>
  <si>
    <t>TMT.INS.INST.IRMOS.MOAO.M6DM</t>
  </si>
  <si>
    <t>IRMOS Offner Relay Integration and Testing</t>
  </si>
  <si>
    <t xml:space="preserve">IRMOS MOAO Systems Engineering </t>
  </si>
  <si>
    <t xml:space="preserve">IRMOS MOAO M6 Deformable Mirror </t>
  </si>
  <si>
    <t>TMT.INS.INST.IRMOS.MOAO.M6TT</t>
  </si>
  <si>
    <t xml:space="preserve">IRMOS MOAO M6 Tip/Tilt Stage </t>
  </si>
  <si>
    <t>TMT.INS.INST.IRMOS.RLAY.M6ME</t>
  </si>
  <si>
    <t>TMT.INS.INST.IRMOS.RLAY.M6ME.SYS</t>
  </si>
  <si>
    <t xml:space="preserve">IRMOS MOAO M6 Real Time Metrology </t>
  </si>
  <si>
    <t>IRMOS MOAO M6 Real Time Metrology Systems Engineering</t>
  </si>
  <si>
    <t>TMT.INS.INST.IRMOS.MOAO.M11</t>
  </si>
  <si>
    <t xml:space="preserve">IRMOS MOAO M11 (MEMS-DM) </t>
  </si>
  <si>
    <t>TMT.INS.INST.IRMOS.MOAO.M11T</t>
  </si>
  <si>
    <t xml:space="preserve">IRMOS MOAO M11 Tip/Tilt Stage </t>
  </si>
  <si>
    <t>TMT.INS.INST.IRMOS.MOAO.LGSW</t>
  </si>
  <si>
    <t xml:space="preserve">IRMOS MOAO Laser Guide Star Wavefront Sensor </t>
  </si>
  <si>
    <t>TMT.INS.INST.IRMOS.MOAO.NGSW</t>
  </si>
  <si>
    <t xml:space="preserve">IRMOS MOAO Natural Guide Star Wavefront Sensor </t>
  </si>
  <si>
    <t>TMT.INS.INST.IRMOS.MOAO.SUP</t>
  </si>
  <si>
    <t xml:space="preserve">IRMOS MOAO Supervisory Controller </t>
  </si>
  <si>
    <t>TMT.INS.INST.IRMOS.MOAO.RTC</t>
  </si>
  <si>
    <t xml:space="preserve">IRMOS MOAO Real Time Controller </t>
  </si>
  <si>
    <t>TMT.INS.INST.IRMOS.MOAO.PSFM</t>
  </si>
  <si>
    <t xml:space="preserve">IRMOS MOAO Point Spread Function Monitor </t>
  </si>
  <si>
    <t>TMT.INS.INST.IRMOS.MOAO.IT</t>
  </si>
  <si>
    <t>TMT.INS.INST.IRMOS.OSM.SE</t>
  </si>
  <si>
    <t>TMT.INS.INST.IRMOS.OSM.STR</t>
  </si>
  <si>
    <t>TMT.INS.INST.IRMOS.OSM.TA</t>
  </si>
  <si>
    <t>IRMOS MOAO Integration and Testing</t>
  </si>
  <si>
    <t>IRMOS Object Selection Mechanism Systems Engineering</t>
  </si>
  <si>
    <t>IRMOS Object Selection Mechanism Structure</t>
  </si>
  <si>
    <t xml:space="preserve">IRMOS Object Selection Mechanism Tile Array </t>
  </si>
  <si>
    <t>TMT.INS.INST.IRMOS.OSM.SM</t>
  </si>
  <si>
    <t xml:space="preserve">IRMOS Object Selection Mechanism Steering Mirror </t>
  </si>
  <si>
    <t>TMT.INS.INST.IRMOS.OSM.PARM</t>
  </si>
  <si>
    <t xml:space="preserve">IRMOS Object Selection Mechanism Paraboloid Mirror </t>
  </si>
  <si>
    <t>TMT.INS.INST.IRMOS.OSM.IT</t>
  </si>
  <si>
    <t>TMT.INS.INST.IRMOS.SPEC.SE</t>
  </si>
  <si>
    <t>TMT.INS.INST.IRMOS.SPEC.STR</t>
  </si>
  <si>
    <t>TMT.INS.INST.IRMOS.SPEC.DWR</t>
  </si>
  <si>
    <t>TMT.INS.INST.IRMOS.SPEC.OBJM</t>
  </si>
  <si>
    <t>IRMOS Object Selection Mechanism Integration and Testing</t>
  </si>
  <si>
    <t xml:space="preserve">IRMOS Spectrograph Systems Engineering </t>
  </si>
  <si>
    <t xml:space="preserve">IRMOS Spectrograph Structure </t>
  </si>
  <si>
    <t>IRMOS Spectrograph Dewar</t>
  </si>
  <si>
    <t xml:space="preserve">IRMOS Spectrograph Object Magnifier </t>
  </si>
  <si>
    <t>TMT.INS.INST.IRMOS.SPEC.IMSL</t>
  </si>
  <si>
    <t xml:space="preserve">IRMOS Spectrograph Image Slicer </t>
  </si>
  <si>
    <t>TMT.INS.INST.IRMOS.SPEC.COL</t>
  </si>
  <si>
    <t xml:space="preserve">IRMOS Spectrograph Collimator </t>
  </si>
  <si>
    <t>TMT.INS.INST.IRMOS.SPEC.FIL</t>
  </si>
  <si>
    <t xml:space="preserve">IRMOS Spectrograph Filter Wheel </t>
  </si>
  <si>
    <t>TMT.INS.INST.IRMOS.SPEC.GRA</t>
  </si>
  <si>
    <t xml:space="preserve">IRMOS Spectrograph Grating </t>
  </si>
  <si>
    <t>TMT.INS.INST.IRMOS.SPEC.CAM</t>
  </si>
  <si>
    <t xml:space="preserve">IRMOS Spectrograph Camera </t>
  </si>
  <si>
    <t>TMT.INS.INST.IRMOS.SPEC.DET</t>
  </si>
  <si>
    <t xml:space="preserve">IRMOS Spectrograph Detector </t>
  </si>
  <si>
    <t>TMT.INS.INST.IRMOS.SPEC.CAL</t>
  </si>
  <si>
    <t xml:space="preserve">IRMOS Spectrograph Calibration Unit </t>
  </si>
  <si>
    <t>TMT.INS.INST.IRMOS.SPEC.SUC</t>
  </si>
  <si>
    <t>TMT.INS.INST.IRMOS.SPEC.DH</t>
  </si>
  <si>
    <t>IRMOS Spectrograph Supervisory Controller</t>
  </si>
  <si>
    <t xml:space="preserve">IRMOS Spectrograph Data Handling </t>
  </si>
  <si>
    <t>TMT.INS.INST.IRMOS.SPEC.IT</t>
  </si>
  <si>
    <t>TMT.INS.INST.IRMOS.AMS.SE</t>
  </si>
  <si>
    <t>TMT.INS.INST.IRMOS.AMS.BAR</t>
  </si>
  <si>
    <t>TMT.INS.INST.IRMOS.AMS.ILL</t>
  </si>
  <si>
    <t>TMT.INS.INST.IRMOS.AMS.CAM</t>
  </si>
  <si>
    <t>IRMOS Spectrograph Integration and Testing</t>
  </si>
  <si>
    <t>IRMOS Acquisition and Metrology System Systems Engineering</t>
  </si>
  <si>
    <t>IRMOS Acquisition and Metrology System Illuminator</t>
  </si>
  <si>
    <t>IRMOS Acquisition and Metrology System Barrel</t>
  </si>
  <si>
    <t xml:space="preserve">IRMOS Acquisition and Metrology System Camera </t>
  </si>
  <si>
    <t>TMT.INS.INST.IRMOS.AMS.DET</t>
  </si>
  <si>
    <t xml:space="preserve">IRMOS Acquisition and Metrology System Detector </t>
  </si>
  <si>
    <t>TMT.INS.INST.IRMOS.AMS.SUC</t>
  </si>
  <si>
    <t>TMT.INS.INST.IRMOS.AMS.IT</t>
  </si>
  <si>
    <t>TMT.INS.INST.IRMOS.STIM.SE</t>
  </si>
  <si>
    <t>TMT.INS.INST.IRMOS.STIM.ENCL</t>
  </si>
  <si>
    <t>TMT.INS.INST.IRMOS.STIM.LGSS</t>
  </si>
  <si>
    <t>TMT.INS.INST.IRMOS.STIM.NGSS</t>
  </si>
  <si>
    <t>TMT.INS.INST.IRMOS.STIM.TURB</t>
  </si>
  <si>
    <t>TMT.INS.INST.IRMOS.STIM.SLD</t>
  </si>
  <si>
    <t>TMT.INS.INST.IRMOS.STIM.IT</t>
  </si>
  <si>
    <t>TMT.INS.INST.IRMOS.IROT.SE</t>
  </si>
  <si>
    <t>TMT.INS.INST.IRMOS.IROT.ROT</t>
  </si>
  <si>
    <t>TMT.INS.INST.IRMOS.IROT.NASI</t>
  </si>
  <si>
    <t>TMT.INS.INST.IRMOS.IROT.SUC</t>
  </si>
  <si>
    <t>IRMOS Acquisition and Metrology System Supervisory Controller</t>
  </si>
  <si>
    <t>IRMOS Acquisition and Metrology System Integration and Testing</t>
  </si>
  <si>
    <t>IRMOS Stimulus Systems Engineering</t>
  </si>
  <si>
    <t>IRMOS Stimulus Enclosure</t>
  </si>
  <si>
    <t>IRMOS Stimulus LGS Simulator</t>
  </si>
  <si>
    <t>IRMOS Stimulus NGS Simulator</t>
  </si>
  <si>
    <t>IRMOS Stimulus Turbulence Generator</t>
  </si>
  <si>
    <t>IRMOS Stimulus Slide</t>
  </si>
  <si>
    <t>IRMOS Stimulus Integration and Testing</t>
  </si>
  <si>
    <t>IRMOS Instrument Rotator Systems Engineering</t>
  </si>
  <si>
    <t>IRMOS Instrument Rotator Rotation Stage</t>
  </si>
  <si>
    <t>IRMOS Instrument Rotator Nasmyth Platform Interface</t>
  </si>
  <si>
    <t xml:space="preserve">IRMOS Instrument Rotator Supervisory Controller </t>
  </si>
  <si>
    <t>TMT.INS.INST.IRMOS.IROT.IT</t>
  </si>
  <si>
    <t>TMT.INS.INST.IRMOS.IT.LAB</t>
  </si>
  <si>
    <t>TMT.INS.INST.IRMOS.IT.M6TO</t>
  </si>
  <si>
    <t>TMT.INS.INST.IRMOS.IT.SCR</t>
  </si>
  <si>
    <t>TMT.INS.INST.IRMOS.COMM.LAB</t>
  </si>
  <si>
    <t>TMT.INS.INST.IRMOS.COMM.FRE</t>
  </si>
  <si>
    <t>TMT.INS.INST.IRMOS.COMM.INS</t>
  </si>
  <si>
    <t>IRMOS Instrument Rotator Integration and Testing</t>
  </si>
  <si>
    <t xml:space="preserve">IRMOS System Integration and Testing Labor </t>
  </si>
  <si>
    <t>IRMOS System Integration and Testing M6 Test Optics</t>
  </si>
  <si>
    <t>IRMOS System Integration and Testing OSM Calibration Screen</t>
  </si>
  <si>
    <t xml:space="preserve">IRMOS Commissioning Labor </t>
  </si>
  <si>
    <t>IRMOS Commissioning Freight</t>
  </si>
  <si>
    <t>IRMOS Commissioning Insurance</t>
  </si>
  <si>
    <t>WBS Element</t>
  </si>
  <si>
    <t>Version 1</t>
  </si>
  <si>
    <t>COO Example Work Breakdown Structure (WBS)</t>
  </si>
  <si>
    <t>1/1/2006</t>
  </si>
  <si>
    <t>Option 1</t>
  </si>
  <si>
    <t>Option 2</t>
  </si>
  <si>
    <t>Option 3</t>
  </si>
  <si>
    <t>WBS Number</t>
  </si>
  <si>
    <t>$K</t>
  </si>
  <si>
    <t>per work-year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</si>
</sst>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8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314"/>
  <sheetViews>
    <sheetView tabSelected="1" zoomScale="80" zoomScaleNormal="80" workbookViewId="0" topLeftCell="A1">
      <selection activeCell="R16" sqref="R16"/>
    </sheetView>
  </sheetViews>
  <sheetFormatPr defaultColWidth="9.140625" defaultRowHeight="12.75" outlineLevelRow="3"/>
  <cols>
    <col min="1" max="1" width="6.8515625" style="0" customWidth="1"/>
    <col min="2" max="2" width="48.421875" style="0" bestFit="1" customWidth="1"/>
    <col min="3" max="3" width="8.00390625" style="0" customWidth="1"/>
    <col min="4" max="4" width="9.8515625" style="0" customWidth="1"/>
    <col min="5" max="5" width="8.421875" style="0" customWidth="1"/>
    <col min="6" max="6" width="39.28125" style="0" customWidth="1"/>
    <col min="7" max="7" width="33.8515625" style="0" hidden="1" customWidth="1"/>
    <col min="8" max="8" width="31.7109375" style="0" hidden="1" customWidth="1"/>
    <col min="9" max="9" width="28.28125" style="0" hidden="1" customWidth="1"/>
    <col min="10" max="10" width="12.7109375" style="0" customWidth="1"/>
    <col min="11" max="12" width="12.7109375" style="0" bestFit="1" customWidth="1"/>
    <col min="13" max="13" width="12.7109375" style="0" customWidth="1"/>
    <col min="14" max="16" width="12.00390625" style="5" customWidth="1"/>
    <col min="17" max="17" width="12.00390625" style="0" customWidth="1"/>
    <col min="18" max="18" width="12.00390625" style="1" bestFit="1" customWidth="1"/>
    <col min="19" max="19" width="9.7109375" style="0" bestFit="1" customWidth="1"/>
    <col min="20" max="20" width="12.00390625" style="0" bestFit="1" customWidth="1"/>
    <col min="21" max="21" width="12.00390625" style="0" customWidth="1"/>
    <col min="22" max="22" width="12.00390625" style="0" bestFit="1" customWidth="1"/>
    <col min="23" max="23" width="12.00390625" style="1" bestFit="1" customWidth="1"/>
    <col min="24" max="24" width="9.57421875" style="0" bestFit="1" customWidth="1"/>
    <col min="25" max="25" width="49.7109375" style="0" bestFit="1" customWidth="1"/>
    <col min="26" max="26" width="35.8515625" style="0" bestFit="1" customWidth="1"/>
  </cols>
  <sheetData>
    <row r="1" ht="12.75">
      <c r="A1" s="1" t="s">
        <v>405</v>
      </c>
    </row>
    <row r="2" spans="1:6" ht="12.75">
      <c r="A2" s="1" t="s">
        <v>404</v>
      </c>
      <c r="F2" s="3" t="s">
        <v>23</v>
      </c>
    </row>
    <row r="3" ht="12.75">
      <c r="A3" t="s">
        <v>4</v>
      </c>
    </row>
    <row r="4" spans="1:22" ht="12.75">
      <c r="A4" s="2" t="s">
        <v>406</v>
      </c>
      <c r="Q4" t="s">
        <v>227</v>
      </c>
      <c r="T4" s="1">
        <v>1</v>
      </c>
      <c r="U4" s="1" t="s">
        <v>411</v>
      </c>
      <c r="V4" t="s">
        <v>412</v>
      </c>
    </row>
    <row r="5" ht="12.75">
      <c r="A5" s="2"/>
    </row>
    <row r="6" ht="12.75"/>
    <row r="7" ht="12.75"/>
    <row r="8" ht="12.75"/>
    <row r="9" ht="12.75"/>
    <row r="10" spans="6:22" ht="12.75">
      <c r="F10" s="20"/>
      <c r="G10" s="20"/>
      <c r="H10" s="20"/>
      <c r="I10" s="20"/>
      <c r="J10" s="20"/>
      <c r="K10" s="21"/>
      <c r="L10" s="20"/>
      <c r="M10" s="20"/>
      <c r="N10" s="21"/>
      <c r="O10" s="20"/>
      <c r="Q10" s="4"/>
      <c r="V10" s="4"/>
    </row>
    <row r="11" spans="1:26" ht="12.75">
      <c r="A11" s="1" t="s">
        <v>5</v>
      </c>
      <c r="B11" s="28" t="s">
        <v>410</v>
      </c>
      <c r="F11" s="30" t="s">
        <v>403</v>
      </c>
      <c r="G11" s="20"/>
      <c r="H11" s="20"/>
      <c r="I11" s="20"/>
      <c r="J11" s="4" t="s">
        <v>407</v>
      </c>
      <c r="K11" s="4" t="s">
        <v>408</v>
      </c>
      <c r="L11" s="4" t="s">
        <v>409</v>
      </c>
      <c r="M11" s="4" t="s">
        <v>407</v>
      </c>
      <c r="N11" s="4" t="s">
        <v>408</v>
      </c>
      <c r="O11" s="4" t="s">
        <v>409</v>
      </c>
      <c r="P11" s="4" t="s">
        <v>407</v>
      </c>
      <c r="Q11" s="4" t="s">
        <v>408</v>
      </c>
      <c r="R11" s="4" t="s">
        <v>409</v>
      </c>
      <c r="S11" s="26" t="s">
        <v>7</v>
      </c>
      <c r="T11" s="4" t="s">
        <v>209</v>
      </c>
      <c r="U11" s="4" t="s">
        <v>407</v>
      </c>
      <c r="V11" s="4" t="s">
        <v>408</v>
      </c>
      <c r="W11" s="4" t="s">
        <v>409</v>
      </c>
      <c r="X11" s="26" t="s">
        <v>221</v>
      </c>
      <c r="Y11" s="26" t="s">
        <v>222</v>
      </c>
      <c r="Z11" s="26" t="s">
        <v>236</v>
      </c>
    </row>
    <row r="12" spans="1:26" ht="12.75">
      <c r="A12" s="1" t="s">
        <v>6</v>
      </c>
      <c r="B12" s="29"/>
      <c r="C12" s="1"/>
      <c r="D12" s="1"/>
      <c r="E12" s="1"/>
      <c r="F12" s="29"/>
      <c r="G12" s="22"/>
      <c r="H12" s="20"/>
      <c r="I12" s="20"/>
      <c r="J12" s="21" t="s">
        <v>210</v>
      </c>
      <c r="K12" s="21" t="s">
        <v>210</v>
      </c>
      <c r="L12" s="21" t="s">
        <v>210</v>
      </c>
      <c r="M12" s="21" t="s">
        <v>210</v>
      </c>
      <c r="N12" s="21" t="s">
        <v>210</v>
      </c>
      <c r="O12" s="21" t="s">
        <v>210</v>
      </c>
      <c r="P12" s="4" t="s">
        <v>210</v>
      </c>
      <c r="Q12" s="4" t="s">
        <v>210</v>
      </c>
      <c r="R12" s="4" t="s">
        <v>210</v>
      </c>
      <c r="S12" s="26"/>
      <c r="T12" s="4" t="s">
        <v>210</v>
      </c>
      <c r="U12" s="4" t="s">
        <v>210</v>
      </c>
      <c r="V12" s="4" t="s">
        <v>210</v>
      </c>
      <c r="W12" s="4" t="s">
        <v>210</v>
      </c>
      <c r="X12" s="27"/>
      <c r="Y12" s="27"/>
      <c r="Z12" s="27"/>
    </row>
    <row r="13" spans="3:23" ht="12.75">
      <c r="C13" s="1"/>
      <c r="D13" s="1"/>
      <c r="E13" s="1"/>
      <c r="F13" s="20"/>
      <c r="G13" s="22"/>
      <c r="H13" s="20"/>
      <c r="I13" s="20"/>
      <c r="J13" s="20"/>
      <c r="K13" s="20"/>
      <c r="L13" s="21"/>
      <c r="M13" s="21"/>
      <c r="N13" s="20"/>
      <c r="O13" s="21"/>
      <c r="P13" s="6"/>
      <c r="R13" s="4"/>
      <c r="S13" s="4"/>
      <c r="T13" s="4"/>
      <c r="U13" s="4"/>
      <c r="W13" s="4"/>
    </row>
    <row r="14" spans="1:15" ht="12.75">
      <c r="A14" s="1"/>
      <c r="B14" s="1"/>
      <c r="C14" s="1"/>
      <c r="D14" s="1"/>
      <c r="E14" s="1"/>
      <c r="F14" s="22"/>
      <c r="G14" s="22"/>
      <c r="H14" s="20"/>
      <c r="I14" s="20"/>
      <c r="J14" s="20"/>
      <c r="K14" s="20"/>
      <c r="L14" s="20"/>
      <c r="M14" s="20"/>
      <c r="N14" s="20"/>
      <c r="O14" s="20"/>
    </row>
    <row r="15" spans="6:15" ht="12.75"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26" ht="12.75">
      <c r="A16">
        <v>4</v>
      </c>
      <c r="B16" t="s">
        <v>0</v>
      </c>
      <c r="F16" s="23" t="s">
        <v>15</v>
      </c>
      <c r="G16" s="23"/>
      <c r="H16" s="23" t="s">
        <v>3</v>
      </c>
      <c r="I16" s="23"/>
      <c r="J16" s="24">
        <f>SUM(M17:M192)</f>
        <v>0</v>
      </c>
      <c r="K16" s="24">
        <f>SUM(N17:N192)</f>
        <v>0</v>
      </c>
      <c r="L16" s="24">
        <f>SUM(O17:O192)</f>
        <v>0</v>
      </c>
      <c r="M16" s="24"/>
      <c r="N16" s="23"/>
      <c r="O16" s="23"/>
      <c r="Z16" t="str">
        <f>F16</f>
        <v>IRMOS </v>
      </c>
    </row>
    <row r="17" spans="1:26" ht="12.75" outlineLevel="1">
      <c r="A17">
        <v>5</v>
      </c>
      <c r="B17" t="str">
        <f>$B$16&amp;C17</f>
        <v>TMT.INS.INST.IRMOS.MAN</v>
      </c>
      <c r="C17" t="s">
        <v>170</v>
      </c>
      <c r="F17" s="20" t="str">
        <f>F$16&amp;G17</f>
        <v>IRMOS Management </v>
      </c>
      <c r="G17" s="20" t="s">
        <v>215</v>
      </c>
      <c r="H17" s="20" t="s">
        <v>3</v>
      </c>
      <c r="I17" s="20"/>
      <c r="J17" s="20"/>
      <c r="K17" s="20"/>
      <c r="L17" s="20"/>
      <c r="M17" s="22">
        <f>SUM(P18:P20)</f>
        <v>0</v>
      </c>
      <c r="N17" s="22">
        <f>SUM(Q18:Q20)</f>
        <v>0</v>
      </c>
      <c r="O17" s="22">
        <f>SUM(R18:R20)</f>
        <v>0</v>
      </c>
      <c r="P17" s="7"/>
      <c r="Q17" s="1"/>
      <c r="Z17" t="str">
        <f>G17&amp;H17&amp;I17</f>
        <v>Management  </v>
      </c>
    </row>
    <row r="18" spans="1:26" ht="12.75" outlineLevel="2">
      <c r="A18">
        <v>6</v>
      </c>
      <c r="B18" t="str">
        <f>B$17&amp;D18</f>
        <v>TMT.INS.INST.IRMOS.MAN.SEN</v>
      </c>
      <c r="D18" t="s">
        <v>216</v>
      </c>
      <c r="F18" s="20" t="str">
        <f>F$17&amp;H18</f>
        <v>IRMOS Management Senior</v>
      </c>
      <c r="G18" s="20"/>
      <c r="H18" s="20" t="s">
        <v>212</v>
      </c>
      <c r="I18" s="20"/>
      <c r="J18" s="20"/>
      <c r="K18" s="20"/>
      <c r="L18" s="20"/>
      <c r="M18" s="20"/>
      <c r="N18" s="20"/>
      <c r="O18" s="20"/>
      <c r="P18" s="1">
        <f aca="true" t="shared" si="0" ref="P18:R20">U18</f>
        <v>0</v>
      </c>
      <c r="Q18" s="1">
        <f t="shared" si="0"/>
        <v>0</v>
      </c>
      <c r="R18" s="1">
        <f t="shared" si="0"/>
        <v>0</v>
      </c>
      <c r="S18">
        <v>0</v>
      </c>
      <c r="T18">
        <v>0</v>
      </c>
      <c r="U18">
        <v>0</v>
      </c>
      <c r="V18">
        <v>0</v>
      </c>
      <c r="W18" s="1">
        <f>V18</f>
        <v>0</v>
      </c>
      <c r="X18" t="s">
        <v>219</v>
      </c>
      <c r="Z18" t="str">
        <f aca="true" t="shared" si="1" ref="Z18:Z84">G18&amp;H18&amp;I18</f>
        <v>Senior</v>
      </c>
    </row>
    <row r="19" spans="1:26" ht="12.75" outlineLevel="2">
      <c r="A19">
        <v>6</v>
      </c>
      <c r="B19" t="str">
        <f>B$17&amp;D19</f>
        <v>TMT.INS.INST.IRMOS.MAN.BUS</v>
      </c>
      <c r="D19" t="s">
        <v>217</v>
      </c>
      <c r="F19" s="20" t="str">
        <f>F$17&amp;H19</f>
        <v>IRMOS Management Business Office</v>
      </c>
      <c r="G19" s="20"/>
      <c r="H19" s="20" t="s">
        <v>213</v>
      </c>
      <c r="I19" s="20"/>
      <c r="J19" s="20"/>
      <c r="K19" s="20"/>
      <c r="L19" s="20"/>
      <c r="M19" s="20"/>
      <c r="N19" s="20"/>
      <c r="O19" s="20"/>
      <c r="P19" s="1">
        <f t="shared" si="0"/>
        <v>0</v>
      </c>
      <c r="Q19" s="1">
        <f t="shared" si="0"/>
        <v>0</v>
      </c>
      <c r="R19" s="1">
        <f t="shared" si="0"/>
        <v>0</v>
      </c>
      <c r="S19">
        <v>0</v>
      </c>
      <c r="T19">
        <v>0</v>
      </c>
      <c r="U19">
        <v>0</v>
      </c>
      <c r="V19">
        <v>0</v>
      </c>
      <c r="W19" s="1">
        <f>V19</f>
        <v>0</v>
      </c>
      <c r="X19" t="s">
        <v>219</v>
      </c>
      <c r="Z19" t="str">
        <f t="shared" si="1"/>
        <v>Business Office</v>
      </c>
    </row>
    <row r="20" spans="1:26" ht="12.75" outlineLevel="2">
      <c r="A20">
        <v>6</v>
      </c>
      <c r="B20" t="str">
        <f>B$17&amp;D20</f>
        <v>TMT.INS.INST.IRMOS.MAN.SEC</v>
      </c>
      <c r="D20" t="s">
        <v>218</v>
      </c>
      <c r="F20" s="20" t="str">
        <f>F$17&amp;H20</f>
        <v>IRMOS Management Sectretarial</v>
      </c>
      <c r="G20" s="20"/>
      <c r="H20" s="20" t="s">
        <v>214</v>
      </c>
      <c r="I20" s="20"/>
      <c r="J20" s="20"/>
      <c r="K20" s="20"/>
      <c r="L20" s="20"/>
      <c r="M20" s="20"/>
      <c r="N20" s="20"/>
      <c r="O20" s="20"/>
      <c r="P20" s="1">
        <f t="shared" si="0"/>
        <v>0</v>
      </c>
      <c r="Q20" s="1">
        <f t="shared" si="0"/>
        <v>0</v>
      </c>
      <c r="R20" s="1">
        <f t="shared" si="0"/>
        <v>0</v>
      </c>
      <c r="S20">
        <v>0</v>
      </c>
      <c r="T20">
        <v>0</v>
      </c>
      <c r="U20">
        <v>0</v>
      </c>
      <c r="V20">
        <v>0</v>
      </c>
      <c r="W20" s="1">
        <f>V20</f>
        <v>0</v>
      </c>
      <c r="X20" t="s">
        <v>219</v>
      </c>
      <c r="Z20" t="str">
        <f t="shared" si="1"/>
        <v>Sectretarial</v>
      </c>
    </row>
    <row r="21" spans="1:26" ht="12.75" outlineLevel="1">
      <c r="A21">
        <v>5</v>
      </c>
      <c r="B21" t="str">
        <f>B$16&amp;C21</f>
        <v>TMT.INS.INST.IRMOS.SYS</v>
      </c>
      <c r="C21" t="s">
        <v>1</v>
      </c>
      <c r="F21" s="20" t="str">
        <f>F$16&amp;G21</f>
        <v>IRMOS Systems Engineering </v>
      </c>
      <c r="G21" s="20" t="s">
        <v>122</v>
      </c>
      <c r="H21" s="20"/>
      <c r="I21" s="20"/>
      <c r="J21" s="20"/>
      <c r="K21" s="20"/>
      <c r="L21" s="20"/>
      <c r="M21" s="22">
        <f>SUM(P22)</f>
        <v>0</v>
      </c>
      <c r="N21" s="22">
        <f>SUM(Q22)</f>
        <v>0</v>
      </c>
      <c r="O21" s="22">
        <f>SUM(R22)</f>
        <v>0</v>
      </c>
      <c r="P21" s="7"/>
      <c r="Q21" s="1"/>
      <c r="Z21" t="str">
        <f t="shared" si="1"/>
        <v>Systems Engineering </v>
      </c>
    </row>
    <row r="22" spans="1:26" ht="12.75" outlineLevel="2">
      <c r="A22">
        <v>6</v>
      </c>
      <c r="B22" t="str">
        <f>B$21&amp;D22</f>
        <v>TMT.INS.INST.IRMOS.SYS.LAB</v>
      </c>
      <c r="D22" t="s">
        <v>231</v>
      </c>
      <c r="F22" s="20" t="str">
        <f>F$21&amp;H22</f>
        <v>IRMOS Systems Engineering Labor </v>
      </c>
      <c r="G22" s="20"/>
      <c r="H22" s="20" t="s">
        <v>230</v>
      </c>
      <c r="I22" s="20"/>
      <c r="J22" s="20"/>
      <c r="K22" s="20"/>
      <c r="L22" s="20"/>
      <c r="M22" s="22"/>
      <c r="N22" s="22"/>
      <c r="O22" s="22"/>
      <c r="P22" s="1">
        <f>U22</f>
        <v>0</v>
      </c>
      <c r="Q22" s="1">
        <f>V22</f>
        <v>0</v>
      </c>
      <c r="R22" s="1">
        <f>W22</f>
        <v>0</v>
      </c>
      <c r="S22">
        <v>0</v>
      </c>
      <c r="T22">
        <v>0</v>
      </c>
      <c r="U22">
        <v>0</v>
      </c>
      <c r="V22">
        <v>0</v>
      </c>
      <c r="W22" s="1">
        <f>V22</f>
        <v>0</v>
      </c>
      <c r="X22" t="s">
        <v>219</v>
      </c>
      <c r="Z22" t="str">
        <f t="shared" si="1"/>
        <v>Labor </v>
      </c>
    </row>
    <row r="23" spans="1:26" ht="12.75" outlineLevel="1">
      <c r="A23">
        <v>5</v>
      </c>
      <c r="B23" t="str">
        <f>$B$16&amp;C23</f>
        <v>TMT.INS.INST.IRMOS.RLAY</v>
      </c>
      <c r="C23" t="s">
        <v>161</v>
      </c>
      <c r="F23" s="20" t="str">
        <f>F$16&amp;G23</f>
        <v>IRMOS Offner Relay </v>
      </c>
      <c r="G23" s="20" t="s">
        <v>16</v>
      </c>
      <c r="H23" s="20" t="s">
        <v>3</v>
      </c>
      <c r="I23" s="20"/>
      <c r="J23" s="20"/>
      <c r="K23" s="20"/>
      <c r="L23" s="20"/>
      <c r="M23" s="22">
        <f>SUM(P24:P46)</f>
        <v>0</v>
      </c>
      <c r="N23" s="22">
        <f>SUM(Q24:Q46)</f>
        <v>0</v>
      </c>
      <c r="O23" s="22">
        <f>SUM(R24:R46)</f>
        <v>0</v>
      </c>
      <c r="P23" s="1"/>
      <c r="Q23" s="1"/>
      <c r="Z23" t="str">
        <f t="shared" si="1"/>
        <v>Offner Relay  </v>
      </c>
    </row>
    <row r="24" spans="1:26" ht="12.75" outlineLevel="2">
      <c r="A24">
        <v>6</v>
      </c>
      <c r="B24" t="str">
        <f aca="true" t="shared" si="2" ref="B24:B30">B$23&amp;D24</f>
        <v>TMT.INS.INST.IRMOS.RLAY.SYS</v>
      </c>
      <c r="D24" t="s">
        <v>1</v>
      </c>
      <c r="F24" s="20" t="str">
        <f>F$23&amp;H24</f>
        <v>IRMOS Offner Relay Systems Engineering</v>
      </c>
      <c r="G24" s="20"/>
      <c r="H24" s="20" t="s">
        <v>9</v>
      </c>
      <c r="I24" s="20"/>
      <c r="J24" s="20"/>
      <c r="K24" s="20"/>
      <c r="L24" s="20"/>
      <c r="M24" s="20"/>
      <c r="N24" s="20"/>
      <c r="O24" s="20"/>
      <c r="P24" s="1">
        <f>U24</f>
        <v>0</v>
      </c>
      <c r="Q24" s="1">
        <f>V24</f>
        <v>0</v>
      </c>
      <c r="R24" s="1">
        <f>W24</f>
        <v>0</v>
      </c>
      <c r="S24">
        <v>0</v>
      </c>
      <c r="T24">
        <v>0</v>
      </c>
      <c r="U24">
        <v>0</v>
      </c>
      <c r="V24">
        <v>0</v>
      </c>
      <c r="W24" s="1">
        <f>V24</f>
        <v>0</v>
      </c>
      <c r="X24" t="s">
        <v>219</v>
      </c>
      <c r="Z24" t="str">
        <f t="shared" si="1"/>
        <v>Systems Engineering</v>
      </c>
    </row>
    <row r="25" spans="1:26" ht="12.75" outlineLevel="2">
      <c r="A25">
        <v>6</v>
      </c>
      <c r="B25" t="str">
        <f t="shared" si="2"/>
        <v>TMT.INS.INST.IRMOS.RLAY.ENCL</v>
      </c>
      <c r="D25" t="s">
        <v>10</v>
      </c>
      <c r="F25" s="20" t="str">
        <f>F$23&amp;H25</f>
        <v>IRMOS Offner Relay Enclosure </v>
      </c>
      <c r="G25" s="20"/>
      <c r="H25" s="20" t="s">
        <v>175</v>
      </c>
      <c r="I25" s="20"/>
      <c r="J25" s="20"/>
      <c r="K25" s="20"/>
      <c r="L25" s="20"/>
      <c r="M25" s="20"/>
      <c r="N25" s="20"/>
      <c r="O25" s="20"/>
      <c r="P25" s="1">
        <f>SUM(U26:U28)</f>
        <v>0</v>
      </c>
      <c r="Q25" s="1">
        <f>SUM(V26:V28)</f>
        <v>0</v>
      </c>
      <c r="R25" s="1">
        <f>SUM(W26:W28)</f>
        <v>0</v>
      </c>
      <c r="Z25" t="str">
        <f t="shared" si="1"/>
        <v>Enclosure </v>
      </c>
    </row>
    <row r="26" spans="1:26" ht="12.75" outlineLevel="3">
      <c r="A26">
        <v>7</v>
      </c>
      <c r="B26" t="str">
        <f t="shared" si="2"/>
        <v>TMT.INS.INST.IRMOS.RLAY.ISL</v>
      </c>
      <c r="D26" t="s">
        <v>177</v>
      </c>
      <c r="F26" s="20" t="str">
        <f>F$25&amp;I26</f>
        <v>IRMOS Offner Relay Enclosure Insullation</v>
      </c>
      <c r="G26" s="20"/>
      <c r="H26" s="20"/>
      <c r="I26" s="20" t="s">
        <v>174</v>
      </c>
      <c r="J26" s="20"/>
      <c r="K26" s="20"/>
      <c r="L26" s="20"/>
      <c r="M26" s="20"/>
      <c r="N26" s="20"/>
      <c r="O26" s="20"/>
      <c r="P26" s="1"/>
      <c r="Q26" s="1"/>
      <c r="S26">
        <v>0</v>
      </c>
      <c r="T26">
        <v>0</v>
      </c>
      <c r="U26">
        <v>0</v>
      </c>
      <c r="V26">
        <v>0</v>
      </c>
      <c r="W26" s="1">
        <f>V26</f>
        <v>0</v>
      </c>
      <c r="X26" t="s">
        <v>220</v>
      </c>
      <c r="Z26" t="str">
        <f t="shared" si="1"/>
        <v>Insullation</v>
      </c>
    </row>
    <row r="27" spans="1:26" ht="12.75" outlineLevel="3">
      <c r="A27">
        <v>7</v>
      </c>
      <c r="B27" t="str">
        <f t="shared" si="2"/>
        <v>TMT.INS.INST.IRMOS.RLAY.CPR</v>
      </c>
      <c r="D27" t="s">
        <v>138</v>
      </c>
      <c r="F27" s="20" t="str">
        <f>F$25&amp;I27</f>
        <v>IRMOS Offner Relay Enclosure Compressor</v>
      </c>
      <c r="G27" s="20"/>
      <c r="H27" s="20"/>
      <c r="I27" s="20" t="s">
        <v>137</v>
      </c>
      <c r="J27" s="20"/>
      <c r="K27" s="20"/>
      <c r="L27" s="20"/>
      <c r="M27" s="20"/>
      <c r="N27" s="20"/>
      <c r="O27" s="20"/>
      <c r="P27" s="1"/>
      <c r="Q27" s="1"/>
      <c r="S27">
        <v>0</v>
      </c>
      <c r="T27">
        <v>0</v>
      </c>
      <c r="U27">
        <v>0</v>
      </c>
      <c r="V27">
        <v>0</v>
      </c>
      <c r="W27" s="1">
        <f>V27</f>
        <v>0</v>
      </c>
      <c r="X27" t="s">
        <v>220</v>
      </c>
      <c r="Z27" t="str">
        <f t="shared" si="1"/>
        <v>Compressor</v>
      </c>
    </row>
    <row r="28" spans="1:26" ht="12.75" outlineLevel="3">
      <c r="A28">
        <v>7</v>
      </c>
      <c r="B28" t="str">
        <f t="shared" si="2"/>
        <v>TMT.INS.INST.IRMOS.RLAY.SAF</v>
      </c>
      <c r="D28" t="s">
        <v>178</v>
      </c>
      <c r="F28" s="20" t="str">
        <f>F$25&amp;I28</f>
        <v>IRMOS Offner Relay Enclosure Safety System</v>
      </c>
      <c r="G28" s="20"/>
      <c r="H28" s="20"/>
      <c r="I28" s="20" t="s">
        <v>176</v>
      </c>
      <c r="J28" s="20"/>
      <c r="K28" s="20"/>
      <c r="L28" s="20"/>
      <c r="M28" s="20"/>
      <c r="N28" s="20"/>
      <c r="O28" s="20"/>
      <c r="P28" s="1"/>
      <c r="Q28" s="1"/>
      <c r="S28">
        <v>0</v>
      </c>
      <c r="T28">
        <v>0</v>
      </c>
      <c r="U28">
        <v>0</v>
      </c>
      <c r="V28">
        <v>0</v>
      </c>
      <c r="W28" s="1">
        <f>V28</f>
        <v>0</v>
      </c>
      <c r="X28" t="s">
        <v>220</v>
      </c>
      <c r="Z28" t="str">
        <f t="shared" si="1"/>
        <v>Safety System</v>
      </c>
    </row>
    <row r="29" spans="1:26" ht="12.75" outlineLevel="2">
      <c r="A29">
        <v>6</v>
      </c>
      <c r="B29" t="str">
        <f t="shared" si="2"/>
        <v>TMT.INS.INST.IRMOS.RLAY.STR</v>
      </c>
      <c r="D29" t="s">
        <v>14</v>
      </c>
      <c r="F29" s="20" t="str">
        <f>F$23&amp;H29</f>
        <v>IRMOS Offner Relay Structure</v>
      </c>
      <c r="G29" s="20"/>
      <c r="H29" s="20" t="s">
        <v>12</v>
      </c>
      <c r="I29" s="20"/>
      <c r="J29" s="20"/>
      <c r="K29" s="20"/>
      <c r="L29" s="20"/>
      <c r="M29" s="20"/>
      <c r="N29" s="20"/>
      <c r="O29" s="20"/>
      <c r="P29" s="1">
        <f>U29</f>
        <v>0</v>
      </c>
      <c r="Q29" s="1">
        <f>V29</f>
        <v>0</v>
      </c>
      <c r="R29" s="1">
        <f>W29</f>
        <v>0</v>
      </c>
      <c r="S29">
        <v>0</v>
      </c>
      <c r="T29">
        <v>0</v>
      </c>
      <c r="U29">
        <v>0</v>
      </c>
      <c r="V29">
        <v>0</v>
      </c>
      <c r="W29" s="1">
        <f aca="true" t="shared" si="3" ref="W29:W92">V29</f>
        <v>0</v>
      </c>
      <c r="X29" t="s">
        <v>220</v>
      </c>
      <c r="Z29" t="str">
        <f t="shared" si="1"/>
        <v>Structure</v>
      </c>
    </row>
    <row r="30" spans="1:26" ht="12.75" outlineLevel="2">
      <c r="A30">
        <v>6</v>
      </c>
      <c r="B30" t="str">
        <f t="shared" si="2"/>
        <v>TMT.INS.INST.IRMOS.RLAY.WIN</v>
      </c>
      <c r="D30" t="s">
        <v>13</v>
      </c>
      <c r="F30" s="20" t="str">
        <f>F$23&amp;H30</f>
        <v>IRMOS Offner Relay Entrance Window </v>
      </c>
      <c r="G30" s="20"/>
      <c r="H30" s="20" t="s">
        <v>135</v>
      </c>
      <c r="I30" s="20"/>
      <c r="J30" s="20"/>
      <c r="K30" s="20"/>
      <c r="L30" s="20"/>
      <c r="M30" s="20"/>
      <c r="N30" s="20"/>
      <c r="O30" s="20"/>
      <c r="P30" s="1">
        <f>SUM(U31:U33)</f>
        <v>0</v>
      </c>
      <c r="Q30" s="1">
        <f>SUM(V31:V33)</f>
        <v>0</v>
      </c>
      <c r="R30" s="1">
        <f>SUM(W31:W33)</f>
        <v>0</v>
      </c>
      <c r="Z30" t="str">
        <f t="shared" si="1"/>
        <v>Entrance Window </v>
      </c>
    </row>
    <row r="31" spans="1:26" ht="12.75" outlineLevel="3">
      <c r="A31">
        <v>7</v>
      </c>
      <c r="B31" t="str">
        <f>B$30&amp;E31</f>
        <v>TMT.INS.INST.IRMOS.RLAY.WIN.WIN</v>
      </c>
      <c r="E31" t="s">
        <v>13</v>
      </c>
      <c r="F31" s="20" t="str">
        <f>F$30&amp;I31</f>
        <v>IRMOS Offner Relay Entrance Window Window</v>
      </c>
      <c r="G31" s="20"/>
      <c r="H31" s="20"/>
      <c r="I31" s="20" t="s">
        <v>24</v>
      </c>
      <c r="J31" s="20"/>
      <c r="K31" s="20"/>
      <c r="L31" s="20"/>
      <c r="M31" s="20"/>
      <c r="N31" s="20"/>
      <c r="O31" s="20"/>
      <c r="P31" s="1"/>
      <c r="Q31" s="1"/>
      <c r="S31">
        <v>0</v>
      </c>
      <c r="T31">
        <v>0</v>
      </c>
      <c r="U31">
        <v>0</v>
      </c>
      <c r="V31">
        <v>0</v>
      </c>
      <c r="W31" s="1">
        <f t="shared" si="3"/>
        <v>0</v>
      </c>
      <c r="X31" t="s">
        <v>220</v>
      </c>
      <c r="Z31" t="str">
        <f t="shared" si="1"/>
        <v>Window</v>
      </c>
    </row>
    <row r="32" spans="1:26" ht="12.75" outlineLevel="3">
      <c r="A32">
        <v>7</v>
      </c>
      <c r="B32" t="str">
        <f>B$30&amp;E32</f>
        <v>TMT.INS.INST.IRMOS.RLAY.WIN.MNT</v>
      </c>
      <c r="E32" t="s">
        <v>57</v>
      </c>
      <c r="F32" s="20" t="str">
        <f>F$30&amp;I32</f>
        <v>IRMOS Offner Relay Entrance Window Window Mount</v>
      </c>
      <c r="G32" s="20"/>
      <c r="H32" s="20"/>
      <c r="I32" s="20" t="s">
        <v>25</v>
      </c>
      <c r="J32" s="20"/>
      <c r="K32" s="20"/>
      <c r="L32" s="20"/>
      <c r="M32" s="20"/>
      <c r="N32" s="20"/>
      <c r="O32" s="20"/>
      <c r="P32" s="1"/>
      <c r="Q32" s="1"/>
      <c r="S32">
        <v>0</v>
      </c>
      <c r="T32">
        <v>0</v>
      </c>
      <c r="U32">
        <v>0</v>
      </c>
      <c r="V32">
        <v>0</v>
      </c>
      <c r="W32" s="1">
        <f t="shared" si="3"/>
        <v>0</v>
      </c>
      <c r="X32" t="s">
        <v>220</v>
      </c>
      <c r="Z32" t="str">
        <f t="shared" si="1"/>
        <v>Window Mount</v>
      </c>
    </row>
    <row r="33" spans="1:26" ht="12.75" outlineLevel="3">
      <c r="A33">
        <v>7</v>
      </c>
      <c r="B33" t="str">
        <f>B$30&amp;E33</f>
        <v>TMT.INS.INST.IRMOS.RLAY.WIN.CON</v>
      </c>
      <c r="E33" t="s">
        <v>58</v>
      </c>
      <c r="F33" s="20" t="str">
        <f>F$30&amp;I33</f>
        <v>IRMOS Offner Relay Entrance Window Condensation Mitigation</v>
      </c>
      <c r="G33" s="20"/>
      <c r="H33" s="20"/>
      <c r="I33" s="20" t="s">
        <v>26</v>
      </c>
      <c r="J33" s="20"/>
      <c r="K33" s="20"/>
      <c r="L33" s="20"/>
      <c r="M33" s="20"/>
      <c r="N33" s="20"/>
      <c r="O33" s="20"/>
      <c r="P33" s="1"/>
      <c r="Q33" s="1"/>
      <c r="S33">
        <v>0</v>
      </c>
      <c r="T33">
        <v>0</v>
      </c>
      <c r="U33">
        <v>0</v>
      </c>
      <c r="V33">
        <v>0</v>
      </c>
      <c r="W33" s="1">
        <f t="shared" si="3"/>
        <v>0</v>
      </c>
      <c r="X33" t="s">
        <v>220</v>
      </c>
      <c r="Z33" t="str">
        <f t="shared" si="1"/>
        <v>Condensation Mitigation</v>
      </c>
    </row>
    <row r="34" spans="1:26" ht="12.75" outlineLevel="2">
      <c r="A34">
        <v>6</v>
      </c>
      <c r="B34" t="str">
        <f>B$23&amp;D34</f>
        <v>TMT.INS.INST.IRMOS.RLAY.M4</v>
      </c>
      <c r="D34" t="s">
        <v>59</v>
      </c>
      <c r="F34" s="20" t="str">
        <f>F$23&amp;H34</f>
        <v>IRMOS Offner Relay M4 Fold Mirror </v>
      </c>
      <c r="G34" s="20"/>
      <c r="H34" s="20" t="s">
        <v>134</v>
      </c>
      <c r="I34" s="20"/>
      <c r="J34" s="20"/>
      <c r="K34" s="20"/>
      <c r="L34" s="20"/>
      <c r="M34" s="20"/>
      <c r="N34" s="20"/>
      <c r="O34" s="20"/>
      <c r="P34" s="1">
        <f>SUM(U35:U36)</f>
        <v>0</v>
      </c>
      <c r="Q34" s="1">
        <f>SUM(V35:V36)</f>
        <v>0</v>
      </c>
      <c r="R34" s="1">
        <f>SUM(W35:W36)</f>
        <v>0</v>
      </c>
      <c r="Z34" t="str">
        <f t="shared" si="1"/>
        <v>M4 Fold Mirror </v>
      </c>
    </row>
    <row r="35" spans="1:26" ht="12.75" outlineLevel="3">
      <c r="A35">
        <v>7</v>
      </c>
      <c r="B35" t="str">
        <f>B$34&amp;E35</f>
        <v>TMT.INS.INST.IRMOS.RLAY.M4.MIR</v>
      </c>
      <c r="E35" t="s">
        <v>60</v>
      </c>
      <c r="F35" s="20" t="str">
        <f>F$34&amp;I35</f>
        <v>IRMOS Offner Relay M4 Fold Mirror Mirror</v>
      </c>
      <c r="G35" s="20"/>
      <c r="H35" s="20"/>
      <c r="I35" s="20" t="s">
        <v>27</v>
      </c>
      <c r="J35" s="20"/>
      <c r="K35" s="20"/>
      <c r="L35" s="20"/>
      <c r="M35" s="20"/>
      <c r="N35" s="20"/>
      <c r="O35" s="20"/>
      <c r="P35" s="1"/>
      <c r="Q35" s="1"/>
      <c r="S35">
        <v>0</v>
      </c>
      <c r="T35">
        <v>0</v>
      </c>
      <c r="U35">
        <v>0</v>
      </c>
      <c r="V35">
        <v>0</v>
      </c>
      <c r="W35" s="1">
        <f t="shared" si="3"/>
        <v>0</v>
      </c>
      <c r="X35" t="s">
        <v>220</v>
      </c>
      <c r="Z35" t="str">
        <f t="shared" si="1"/>
        <v>Mirror</v>
      </c>
    </row>
    <row r="36" spans="1:26" ht="12.75" outlineLevel="3">
      <c r="A36">
        <v>7</v>
      </c>
      <c r="B36" t="str">
        <f>B$34&amp;E36</f>
        <v>TMT.INS.INST.IRMOS.RLAY.M4.MNT</v>
      </c>
      <c r="E36" t="s">
        <v>57</v>
      </c>
      <c r="F36" s="20" t="str">
        <f>F$34&amp;I36</f>
        <v>IRMOS Offner Relay M4 Fold Mirror Mirror Mount</v>
      </c>
      <c r="G36" s="20"/>
      <c r="H36" s="20"/>
      <c r="I36" s="20" t="s">
        <v>28</v>
      </c>
      <c r="J36" s="20"/>
      <c r="K36" s="20"/>
      <c r="L36" s="20"/>
      <c r="M36" s="20"/>
      <c r="N36" s="20"/>
      <c r="O36" s="20"/>
      <c r="P36" s="1"/>
      <c r="Q36" s="1"/>
      <c r="S36">
        <v>0</v>
      </c>
      <c r="T36">
        <v>0</v>
      </c>
      <c r="U36">
        <v>0</v>
      </c>
      <c r="V36">
        <v>0</v>
      </c>
      <c r="W36" s="1">
        <f t="shared" si="3"/>
        <v>0</v>
      </c>
      <c r="X36" t="s">
        <v>220</v>
      </c>
      <c r="Z36" t="str">
        <f t="shared" si="1"/>
        <v>Mirror Mount</v>
      </c>
    </row>
    <row r="37" spans="1:26" ht="12.75" outlineLevel="2">
      <c r="A37">
        <v>6</v>
      </c>
      <c r="B37" t="str">
        <f>B$23&amp;D37</f>
        <v>TMT.INS.INST.IRMOS.RLAY.M5/7</v>
      </c>
      <c r="D37" t="s">
        <v>61</v>
      </c>
      <c r="F37" s="20" t="str">
        <f>F$23&amp;H37</f>
        <v>IRMOS Offner Relay M5/7 Sphere </v>
      </c>
      <c r="G37" s="20"/>
      <c r="H37" s="20" t="s">
        <v>133</v>
      </c>
      <c r="I37" s="20"/>
      <c r="J37" s="20"/>
      <c r="K37" s="20"/>
      <c r="L37" s="20"/>
      <c r="M37" s="20"/>
      <c r="N37" s="20"/>
      <c r="O37" s="20"/>
      <c r="P37" s="1">
        <f>SUM(U38:U39)</f>
        <v>0</v>
      </c>
      <c r="Q37" s="1">
        <f>SUM(V38:V39)</f>
        <v>0</v>
      </c>
      <c r="R37" s="1">
        <f>SUM(W38:W39)</f>
        <v>0</v>
      </c>
      <c r="Z37" t="str">
        <f t="shared" si="1"/>
        <v>M5/7 Sphere </v>
      </c>
    </row>
    <row r="38" spans="1:26" ht="12.75" outlineLevel="3">
      <c r="A38">
        <v>7</v>
      </c>
      <c r="B38" t="str">
        <f>B$37&amp;E38</f>
        <v>TMT.INS.INST.IRMOS.RLAY.M5/7.MIR</v>
      </c>
      <c r="E38" t="s">
        <v>60</v>
      </c>
      <c r="F38" s="20" t="str">
        <f>F$37&amp;I38</f>
        <v>IRMOS Offner Relay M5/7 Sphere Mirror</v>
      </c>
      <c r="G38" s="20"/>
      <c r="H38" s="20"/>
      <c r="I38" s="20" t="s">
        <v>27</v>
      </c>
      <c r="J38" s="20"/>
      <c r="K38" s="20"/>
      <c r="L38" s="20"/>
      <c r="M38" s="20"/>
      <c r="N38" s="20"/>
      <c r="O38" s="20"/>
      <c r="P38" s="1"/>
      <c r="Q38" s="1"/>
      <c r="S38">
        <v>0</v>
      </c>
      <c r="T38">
        <v>0</v>
      </c>
      <c r="U38">
        <v>0</v>
      </c>
      <c r="V38">
        <v>0</v>
      </c>
      <c r="W38" s="1">
        <f t="shared" si="3"/>
        <v>0</v>
      </c>
      <c r="X38" t="s">
        <v>220</v>
      </c>
      <c r="Z38" t="str">
        <f t="shared" si="1"/>
        <v>Mirror</v>
      </c>
    </row>
    <row r="39" spans="1:26" ht="12.75" outlineLevel="3">
      <c r="A39">
        <v>7</v>
      </c>
      <c r="B39" t="str">
        <f>B$37&amp;E39</f>
        <v>TMT.INS.INST.IRMOS.RLAY.M5/7.MNT</v>
      </c>
      <c r="E39" t="s">
        <v>57</v>
      </c>
      <c r="F39" s="20" t="str">
        <f>F$37&amp;I39</f>
        <v>IRMOS Offner Relay M5/7 Sphere Mirror Mount</v>
      </c>
      <c r="G39" s="20"/>
      <c r="H39" s="20"/>
      <c r="I39" s="20" t="s">
        <v>28</v>
      </c>
      <c r="J39" s="20"/>
      <c r="K39" s="20"/>
      <c r="L39" s="20"/>
      <c r="M39" s="20"/>
      <c r="N39" s="20"/>
      <c r="O39" s="20"/>
      <c r="P39" s="1"/>
      <c r="Q39" s="1"/>
      <c r="S39">
        <v>0</v>
      </c>
      <c r="T39">
        <v>0</v>
      </c>
      <c r="U39">
        <v>0</v>
      </c>
      <c r="V39">
        <v>0</v>
      </c>
      <c r="W39" s="1">
        <f t="shared" si="3"/>
        <v>0</v>
      </c>
      <c r="X39" t="s">
        <v>220</v>
      </c>
      <c r="Z39" t="str">
        <f t="shared" si="1"/>
        <v>Mirror Mount</v>
      </c>
    </row>
    <row r="40" spans="1:26" ht="12.75" outlineLevel="2">
      <c r="A40">
        <v>6</v>
      </c>
      <c r="B40" t="str">
        <f>B$23&amp;D40</f>
        <v>TMT.INS.INST.IRMOS.RLAY.DIC</v>
      </c>
      <c r="D40" t="s">
        <v>62</v>
      </c>
      <c r="F40" s="20" t="str">
        <f>F$23&amp;H40</f>
        <v>IRMOS Offner Relay Dichroic </v>
      </c>
      <c r="G40" s="20"/>
      <c r="H40" s="20" t="s">
        <v>132</v>
      </c>
      <c r="I40" s="20"/>
      <c r="J40" s="20"/>
      <c r="K40" s="20"/>
      <c r="L40" s="20"/>
      <c r="M40" s="20"/>
      <c r="N40" s="20"/>
      <c r="O40" s="20"/>
      <c r="P40" s="1">
        <f>SUM(U41:U45)</f>
        <v>0</v>
      </c>
      <c r="Q40" s="1">
        <f>SUM(V41:V45)</f>
        <v>0</v>
      </c>
      <c r="R40" s="1">
        <f>SUM(W41:W45)</f>
        <v>0</v>
      </c>
      <c r="Z40" t="str">
        <f t="shared" si="1"/>
        <v>Dichroic </v>
      </c>
    </row>
    <row r="41" spans="1:26" ht="12.75" outlineLevel="3">
      <c r="A41">
        <v>7</v>
      </c>
      <c r="B41" t="str">
        <f>B$40&amp;E41</f>
        <v>TMT.INS.INST.IRMOS.RLAY.DIC.MIR</v>
      </c>
      <c r="E41" t="s">
        <v>60</v>
      </c>
      <c r="F41" s="20" t="str">
        <f>F$40&amp;I41</f>
        <v>IRMOS Offner Relay Dichroic Dichroic Mirror</v>
      </c>
      <c r="G41" s="20"/>
      <c r="H41" s="20"/>
      <c r="I41" s="20" t="s">
        <v>17</v>
      </c>
      <c r="J41" s="20"/>
      <c r="K41" s="20"/>
      <c r="L41" s="20"/>
      <c r="M41" s="20"/>
      <c r="N41" s="20"/>
      <c r="O41" s="20"/>
      <c r="P41" s="1"/>
      <c r="Q41" s="1"/>
      <c r="S41">
        <v>0</v>
      </c>
      <c r="T41">
        <v>0</v>
      </c>
      <c r="U41">
        <v>0</v>
      </c>
      <c r="V41">
        <v>0</v>
      </c>
      <c r="W41" s="1">
        <f t="shared" si="3"/>
        <v>0</v>
      </c>
      <c r="X41" t="s">
        <v>220</v>
      </c>
      <c r="Z41" t="str">
        <f t="shared" si="1"/>
        <v>Dichroic Mirror</v>
      </c>
    </row>
    <row r="42" spans="1:26" ht="12.75" outlineLevel="3">
      <c r="A42">
        <v>7</v>
      </c>
      <c r="B42" t="str">
        <f>B$40&amp;E42</f>
        <v>TMT.INS.INST.IRMOS.RLAY.DIC.CEL</v>
      </c>
      <c r="E42" t="s">
        <v>63</v>
      </c>
      <c r="F42" s="20" t="str">
        <f>F$40&amp;I42</f>
        <v>IRMOS Offner Relay Dichroic Mirror Cell</v>
      </c>
      <c r="G42" s="20"/>
      <c r="H42" s="20"/>
      <c r="I42" s="20" t="s">
        <v>29</v>
      </c>
      <c r="J42" s="20"/>
      <c r="K42" s="20"/>
      <c r="L42" s="20"/>
      <c r="M42" s="20"/>
      <c r="N42" s="20"/>
      <c r="O42" s="20"/>
      <c r="P42" s="1"/>
      <c r="Q42" s="1"/>
      <c r="S42">
        <v>0</v>
      </c>
      <c r="T42">
        <v>0</v>
      </c>
      <c r="U42">
        <v>0</v>
      </c>
      <c r="V42">
        <v>0</v>
      </c>
      <c r="W42" s="1">
        <f t="shared" si="3"/>
        <v>0</v>
      </c>
      <c r="X42" t="s">
        <v>220</v>
      </c>
      <c r="Z42" t="str">
        <f t="shared" si="1"/>
        <v>Mirror Cell</v>
      </c>
    </row>
    <row r="43" spans="1:26" ht="12.75" outlineLevel="3">
      <c r="A43">
        <v>7</v>
      </c>
      <c r="B43" t="str">
        <f>B$40&amp;E43</f>
        <v>TMT.INS.INST.IRMOS.RLAY.DIC.CWT</v>
      </c>
      <c r="E43" t="s">
        <v>64</v>
      </c>
      <c r="F43" s="20" t="str">
        <f>F$40&amp;I43</f>
        <v>IRMOS Offner Relay Dichroic Mirror Counterweights</v>
      </c>
      <c r="G43" s="20"/>
      <c r="H43" s="20"/>
      <c r="I43" s="20" t="s">
        <v>30</v>
      </c>
      <c r="J43" s="20"/>
      <c r="K43" s="20"/>
      <c r="L43" s="20"/>
      <c r="M43" s="20"/>
      <c r="N43" s="20"/>
      <c r="O43" s="20"/>
      <c r="P43" s="1"/>
      <c r="Q43" s="1"/>
      <c r="S43">
        <v>0</v>
      </c>
      <c r="T43">
        <v>0</v>
      </c>
      <c r="U43">
        <v>0</v>
      </c>
      <c r="V43">
        <v>0</v>
      </c>
      <c r="W43" s="1">
        <f t="shared" si="3"/>
        <v>0</v>
      </c>
      <c r="X43" t="s">
        <v>220</v>
      </c>
      <c r="Z43" t="str">
        <f t="shared" si="1"/>
        <v>Mirror Counterweights</v>
      </c>
    </row>
    <row r="44" spans="1:26" ht="13.5" customHeight="1" outlineLevel="3">
      <c r="A44">
        <v>7</v>
      </c>
      <c r="B44" t="str">
        <f>B$40&amp;E44</f>
        <v>TMT.INS.INST.IRMOS.RLAY.DIC.MOT</v>
      </c>
      <c r="E44" t="s">
        <v>65</v>
      </c>
      <c r="F44" s="20" t="str">
        <f>F$40&amp;I44</f>
        <v>IRMOS Offner Relay Dichroic Mirror Motor</v>
      </c>
      <c r="G44" s="20"/>
      <c r="H44" s="20"/>
      <c r="I44" s="20" t="s">
        <v>31</v>
      </c>
      <c r="J44" s="20"/>
      <c r="K44" s="20"/>
      <c r="L44" s="20"/>
      <c r="M44" s="20"/>
      <c r="N44" s="20"/>
      <c r="O44" s="20"/>
      <c r="P44" s="1"/>
      <c r="Q44" s="1"/>
      <c r="S44">
        <v>0</v>
      </c>
      <c r="T44">
        <v>0</v>
      </c>
      <c r="U44">
        <v>0</v>
      </c>
      <c r="V44">
        <v>0</v>
      </c>
      <c r="W44" s="1">
        <f t="shared" si="3"/>
        <v>0</v>
      </c>
      <c r="X44" t="s">
        <v>220</v>
      </c>
      <c r="Z44" t="str">
        <f t="shared" si="1"/>
        <v>Mirror Motor</v>
      </c>
    </row>
    <row r="45" spans="1:26" ht="12.75" outlineLevel="3">
      <c r="A45">
        <v>7</v>
      </c>
      <c r="B45" t="str">
        <f>B$40&amp;E45</f>
        <v>TMT.INS.INST.IRMOS.RLAY.DIC.STR</v>
      </c>
      <c r="E45" t="s">
        <v>14</v>
      </c>
      <c r="F45" s="20" t="str">
        <f>F$40&amp;I45</f>
        <v>IRMOS Offner Relay Dichroic Support Structure</v>
      </c>
      <c r="G45" s="20"/>
      <c r="H45" s="20"/>
      <c r="I45" s="20" t="s">
        <v>32</v>
      </c>
      <c r="J45" s="20"/>
      <c r="K45" s="20"/>
      <c r="L45" s="20"/>
      <c r="M45" s="20"/>
      <c r="N45" s="20"/>
      <c r="O45" s="20"/>
      <c r="P45" s="1"/>
      <c r="Q45" s="1"/>
      <c r="S45">
        <v>0</v>
      </c>
      <c r="T45">
        <v>0</v>
      </c>
      <c r="U45">
        <v>0</v>
      </c>
      <c r="V45">
        <v>0</v>
      </c>
      <c r="W45" s="1">
        <f t="shared" si="3"/>
        <v>0</v>
      </c>
      <c r="X45" t="s">
        <v>220</v>
      </c>
      <c r="Z45" t="str">
        <f t="shared" si="1"/>
        <v>Support Structure</v>
      </c>
    </row>
    <row r="46" spans="1:26" ht="12.75" outlineLevel="2">
      <c r="A46">
        <v>6</v>
      </c>
      <c r="B46" t="str">
        <f>B$23&amp;D46</f>
        <v>TMT.INS.INST.IRMOS.RLAY.IT</v>
      </c>
      <c r="D46" t="s">
        <v>66</v>
      </c>
      <c r="F46" s="20" t="str">
        <f>F$23&amp;H46</f>
        <v>IRMOS Offner Relay Integration and Testing</v>
      </c>
      <c r="G46" s="20"/>
      <c r="H46" s="20" t="s">
        <v>19</v>
      </c>
      <c r="I46" s="20"/>
      <c r="J46" s="20"/>
      <c r="K46" s="20"/>
      <c r="L46" s="20"/>
      <c r="M46" s="20"/>
      <c r="N46" s="20"/>
      <c r="O46" s="20"/>
      <c r="P46" s="1">
        <f>U46</f>
        <v>0</v>
      </c>
      <c r="Q46" s="1">
        <f>V46</f>
        <v>0</v>
      </c>
      <c r="R46" s="1">
        <f>W46</f>
        <v>0</v>
      </c>
      <c r="S46">
        <v>0</v>
      </c>
      <c r="T46">
        <v>0</v>
      </c>
      <c r="U46">
        <v>0</v>
      </c>
      <c r="V46">
        <v>0</v>
      </c>
      <c r="W46" s="1">
        <f t="shared" si="3"/>
        <v>0</v>
      </c>
      <c r="X46" t="s">
        <v>219</v>
      </c>
      <c r="Z46" t="str">
        <f t="shared" si="1"/>
        <v>Integration and Testing</v>
      </c>
    </row>
    <row r="47" spans="1:26" ht="12.75" outlineLevel="1">
      <c r="A47">
        <v>5</v>
      </c>
      <c r="B47" t="str">
        <f>B$16&amp;C47</f>
        <v>TMT.INS.INST.IRMOS.MOAO</v>
      </c>
      <c r="C47" t="s">
        <v>2</v>
      </c>
      <c r="F47" s="20" t="str">
        <f>F$16&amp;G47</f>
        <v>IRMOS MOAO </v>
      </c>
      <c r="G47" s="20" t="s">
        <v>109</v>
      </c>
      <c r="H47" s="20"/>
      <c r="I47" s="20"/>
      <c r="J47" s="20"/>
      <c r="K47" s="20"/>
      <c r="L47" s="20"/>
      <c r="M47" s="22">
        <f>SUM(P48:P102)</f>
        <v>0</v>
      </c>
      <c r="N47" s="22">
        <f>SUM(Q48:Q102)</f>
        <v>0</v>
      </c>
      <c r="O47" s="22">
        <f>SUM(R48:R102)</f>
        <v>0</v>
      </c>
      <c r="P47" s="1"/>
      <c r="Q47" s="1"/>
      <c r="Z47" t="str">
        <f t="shared" si="1"/>
        <v>MOAO </v>
      </c>
    </row>
    <row r="48" spans="1:26" ht="12.75" outlineLevel="2">
      <c r="A48">
        <v>6</v>
      </c>
      <c r="B48" t="str">
        <f>B$47&amp;D48</f>
        <v>TMT.INS.INST.IRMOS.MOAO.SYS</v>
      </c>
      <c r="D48" t="s">
        <v>1</v>
      </c>
      <c r="F48" s="20" t="str">
        <f>F$47&amp;H48</f>
        <v>IRMOS MOAO Systems Engineering </v>
      </c>
      <c r="G48" s="20"/>
      <c r="H48" s="20" t="s">
        <v>122</v>
      </c>
      <c r="I48" s="20"/>
      <c r="J48" s="20"/>
      <c r="K48" s="20"/>
      <c r="L48" s="20"/>
      <c r="M48" s="20"/>
      <c r="N48" s="20"/>
      <c r="O48" s="20"/>
      <c r="P48" s="1">
        <f>U48</f>
        <v>0</v>
      </c>
      <c r="Q48" s="1">
        <f>V48</f>
        <v>0</v>
      </c>
      <c r="R48" s="1">
        <f>W48</f>
        <v>0</v>
      </c>
      <c r="S48">
        <v>0</v>
      </c>
      <c r="T48">
        <v>0</v>
      </c>
      <c r="U48">
        <v>0</v>
      </c>
      <c r="V48">
        <v>0</v>
      </c>
      <c r="W48" s="1">
        <f t="shared" si="3"/>
        <v>0</v>
      </c>
      <c r="X48" t="s">
        <v>219</v>
      </c>
      <c r="Z48" t="str">
        <f t="shared" si="1"/>
        <v>Systems Engineering </v>
      </c>
    </row>
    <row r="49" spans="1:26" ht="12.75" outlineLevel="2">
      <c r="A49">
        <v>6</v>
      </c>
      <c r="B49" t="str">
        <f>B$47&amp;D49</f>
        <v>TMT.INS.INST.IRMOS.MOAO.M6DM</v>
      </c>
      <c r="D49" t="s">
        <v>68</v>
      </c>
      <c r="F49" s="20" t="str">
        <f>F$47&amp;H49</f>
        <v>IRMOS MOAO M6 Deformable Mirror </v>
      </c>
      <c r="G49" s="20"/>
      <c r="H49" s="20" t="s">
        <v>141</v>
      </c>
      <c r="I49" s="20"/>
      <c r="J49" s="20"/>
      <c r="K49" s="20"/>
      <c r="L49" s="20"/>
      <c r="M49" s="20"/>
      <c r="N49" s="20"/>
      <c r="O49" s="20"/>
      <c r="P49" s="1">
        <f>SUM(U50:U52)</f>
        <v>0</v>
      </c>
      <c r="Q49" s="1">
        <f>SUM(V50:V52)</f>
        <v>0</v>
      </c>
      <c r="R49" s="1">
        <f>SUM(W50:W52)</f>
        <v>0</v>
      </c>
      <c r="Z49" t="str">
        <f t="shared" si="1"/>
        <v>M6 Deformable Mirror </v>
      </c>
    </row>
    <row r="50" spans="1:26" ht="12.75" outlineLevel="3">
      <c r="A50">
        <v>7</v>
      </c>
      <c r="B50" t="str">
        <f>B$49&amp;E50</f>
        <v>TMT.INS.INST.IRMOS.MOAO.M6DM.MIR</v>
      </c>
      <c r="E50" t="s">
        <v>60</v>
      </c>
      <c r="F50" s="20" t="str">
        <f>F$49&amp;I50</f>
        <v>IRMOS MOAO M6 Deformable Mirror Mirror</v>
      </c>
      <c r="G50" s="20"/>
      <c r="H50" s="20"/>
      <c r="I50" s="20" t="s">
        <v>27</v>
      </c>
      <c r="J50" s="20"/>
      <c r="K50" s="20"/>
      <c r="L50" s="20"/>
      <c r="M50" s="20"/>
      <c r="N50" s="20"/>
      <c r="O50" s="20"/>
      <c r="P50" s="1"/>
      <c r="Q50" s="1"/>
      <c r="S50">
        <v>0</v>
      </c>
      <c r="T50">
        <v>0</v>
      </c>
      <c r="U50">
        <v>0</v>
      </c>
      <c r="V50">
        <v>0</v>
      </c>
      <c r="W50" s="1">
        <f t="shared" si="3"/>
        <v>0</v>
      </c>
      <c r="X50" t="s">
        <v>220</v>
      </c>
      <c r="Z50" t="str">
        <f t="shared" si="1"/>
        <v>Mirror</v>
      </c>
    </row>
    <row r="51" spans="1:26" ht="12.75" outlineLevel="3">
      <c r="A51">
        <v>7</v>
      </c>
      <c r="B51" t="str">
        <f>B$49&amp;E51</f>
        <v>TMT.INS.INST.IRMOS.MOAO.M6DM.MNT</v>
      </c>
      <c r="E51" t="s">
        <v>57</v>
      </c>
      <c r="F51" s="20" t="str">
        <f>F$49&amp;I51</f>
        <v>IRMOS MOAO M6 Deformable Mirror Mirror Mount</v>
      </c>
      <c r="G51" s="20"/>
      <c r="H51" s="20"/>
      <c r="I51" s="20" t="s">
        <v>28</v>
      </c>
      <c r="J51" s="20"/>
      <c r="K51" s="20"/>
      <c r="L51" s="20"/>
      <c r="M51" s="20"/>
      <c r="N51" s="20"/>
      <c r="O51" s="20"/>
      <c r="P51" s="1"/>
      <c r="Q51" s="1"/>
      <c r="S51">
        <v>0</v>
      </c>
      <c r="T51">
        <v>0</v>
      </c>
      <c r="U51">
        <v>0</v>
      </c>
      <c r="V51">
        <v>0</v>
      </c>
      <c r="W51" s="1">
        <f t="shared" si="3"/>
        <v>0</v>
      </c>
      <c r="X51" t="s">
        <v>220</v>
      </c>
      <c r="Z51" t="str">
        <f t="shared" si="1"/>
        <v>Mirror Mount</v>
      </c>
    </row>
    <row r="52" spans="1:26" ht="12.75" outlineLevel="3">
      <c r="A52">
        <v>7</v>
      </c>
      <c r="B52" t="str">
        <f>B$49&amp;E52</f>
        <v>TMT.INS.INST.IRMOS.MOAO.M6DM.DRV</v>
      </c>
      <c r="E52" t="s">
        <v>67</v>
      </c>
      <c r="F52" s="20" t="str">
        <f>F$49&amp;I52</f>
        <v>IRMOS MOAO M6 Deformable Mirror Drive Electronics</v>
      </c>
      <c r="G52" s="20"/>
      <c r="H52" s="20"/>
      <c r="I52" s="20" t="s">
        <v>33</v>
      </c>
      <c r="J52" s="20"/>
      <c r="K52" s="20"/>
      <c r="L52" s="20"/>
      <c r="M52" s="20"/>
      <c r="N52" s="20"/>
      <c r="O52" s="20"/>
      <c r="P52" s="1"/>
      <c r="Q52" s="1"/>
      <c r="S52">
        <v>0</v>
      </c>
      <c r="T52">
        <v>0</v>
      </c>
      <c r="U52">
        <v>0</v>
      </c>
      <c r="V52">
        <v>0</v>
      </c>
      <c r="W52" s="1">
        <f t="shared" si="3"/>
        <v>0</v>
      </c>
      <c r="X52" t="s">
        <v>220</v>
      </c>
      <c r="Z52" t="str">
        <f t="shared" si="1"/>
        <v>Drive Electronics</v>
      </c>
    </row>
    <row r="53" spans="1:26" ht="12.75" outlineLevel="2">
      <c r="A53">
        <v>6</v>
      </c>
      <c r="B53" t="str">
        <f>B$47&amp;D53</f>
        <v>TMT.INS.INST.IRMOS.MOAO.M6TT</v>
      </c>
      <c r="D53" t="s">
        <v>69</v>
      </c>
      <c r="F53" s="20" t="str">
        <f>F$47&amp;H53</f>
        <v>IRMOS MOAO M6 Tip/Tilt Stage </v>
      </c>
      <c r="G53" s="20"/>
      <c r="H53" s="20" t="s">
        <v>131</v>
      </c>
      <c r="I53" s="20"/>
      <c r="J53" s="20"/>
      <c r="K53" s="20"/>
      <c r="L53" s="20"/>
      <c r="M53" s="20"/>
      <c r="N53" s="20"/>
      <c r="O53" s="20"/>
      <c r="P53" s="1">
        <f>SUM(U54:U56)</f>
        <v>0</v>
      </c>
      <c r="Q53" s="1">
        <f>SUM(V54:V56)</f>
        <v>0</v>
      </c>
      <c r="R53" s="1">
        <f>SUM(W54:W56)</f>
        <v>0</v>
      </c>
      <c r="Z53" t="str">
        <f t="shared" si="1"/>
        <v>M6 Tip/Tilt Stage </v>
      </c>
    </row>
    <row r="54" spans="1:26" ht="12.75" outlineLevel="3">
      <c r="A54">
        <v>7</v>
      </c>
      <c r="B54" t="str">
        <f>B$53&amp;E54</f>
        <v>TMT.INS.INST.IRMOS.MOAO.M6TT.ACT</v>
      </c>
      <c r="E54" t="s">
        <v>70</v>
      </c>
      <c r="F54" s="20" t="str">
        <f>F$53&amp;I54</f>
        <v>IRMOS MOAO M6 Tip/Tilt Stage Actuators</v>
      </c>
      <c r="G54" s="20"/>
      <c r="H54" s="20"/>
      <c r="I54" s="20" t="s">
        <v>34</v>
      </c>
      <c r="J54" s="20"/>
      <c r="K54" s="20"/>
      <c r="L54" s="20"/>
      <c r="M54" s="20"/>
      <c r="N54" s="20"/>
      <c r="O54" s="20"/>
      <c r="P54" s="1"/>
      <c r="Q54" s="1"/>
      <c r="S54">
        <v>0</v>
      </c>
      <c r="T54">
        <v>0</v>
      </c>
      <c r="U54">
        <v>0</v>
      </c>
      <c r="V54">
        <v>0</v>
      </c>
      <c r="W54" s="1">
        <f t="shared" si="3"/>
        <v>0</v>
      </c>
      <c r="X54" t="s">
        <v>220</v>
      </c>
      <c r="Z54" t="str">
        <f t="shared" si="1"/>
        <v>Actuators</v>
      </c>
    </row>
    <row r="55" spans="1:26" ht="12.75" outlineLevel="3">
      <c r="A55">
        <v>7</v>
      </c>
      <c r="B55" t="str">
        <f>B$53&amp;E55</f>
        <v>TMT.INS.INST.IRMOS.MOAO.M6TT.DRV</v>
      </c>
      <c r="E55" t="s">
        <v>67</v>
      </c>
      <c r="F55" s="20" t="str">
        <f>F$53&amp;I55</f>
        <v>IRMOS MOAO M6 Tip/Tilt Stage Drive Electronics</v>
      </c>
      <c r="G55" s="20"/>
      <c r="H55" s="20"/>
      <c r="I55" s="20" t="s">
        <v>33</v>
      </c>
      <c r="J55" s="20"/>
      <c r="K55" s="20"/>
      <c r="L55" s="20"/>
      <c r="M55" s="20"/>
      <c r="N55" s="20"/>
      <c r="O55" s="20"/>
      <c r="P55" s="1"/>
      <c r="Q55" s="1"/>
      <c r="S55">
        <v>0</v>
      </c>
      <c r="T55">
        <v>0</v>
      </c>
      <c r="U55">
        <v>0</v>
      </c>
      <c r="V55">
        <v>0</v>
      </c>
      <c r="W55" s="1">
        <f t="shared" si="3"/>
        <v>0</v>
      </c>
      <c r="X55" t="s">
        <v>220</v>
      </c>
      <c r="Z55" t="str">
        <f t="shared" si="1"/>
        <v>Drive Electronics</v>
      </c>
    </row>
    <row r="56" spans="1:26" ht="12.75" outlineLevel="3">
      <c r="A56">
        <v>7</v>
      </c>
      <c r="B56" t="str">
        <f>B$53&amp;E56</f>
        <v>TMT.INS.INST.IRMOS.MOAO.M6TT.STR</v>
      </c>
      <c r="E56" t="s">
        <v>14</v>
      </c>
      <c r="F56" s="20" t="str">
        <f>F$53&amp;I56</f>
        <v>IRMOS MOAO M6 Tip/Tilt Stage Support Structure</v>
      </c>
      <c r="G56" s="20"/>
      <c r="H56" s="20"/>
      <c r="I56" s="20" t="s">
        <v>32</v>
      </c>
      <c r="J56" s="20"/>
      <c r="K56" s="20"/>
      <c r="L56" s="20"/>
      <c r="M56" s="20"/>
      <c r="N56" s="20"/>
      <c r="O56" s="20"/>
      <c r="P56" s="1"/>
      <c r="Q56" s="1"/>
      <c r="S56">
        <v>0</v>
      </c>
      <c r="T56">
        <v>0</v>
      </c>
      <c r="U56">
        <v>0</v>
      </c>
      <c r="V56">
        <v>0</v>
      </c>
      <c r="W56" s="1">
        <f t="shared" si="3"/>
        <v>0</v>
      </c>
      <c r="X56" t="s">
        <v>220</v>
      </c>
      <c r="Z56" t="str">
        <f t="shared" si="1"/>
        <v>Support Structure</v>
      </c>
    </row>
    <row r="57" spans="1:26" ht="12.75" outlineLevel="2">
      <c r="A57">
        <v>6</v>
      </c>
      <c r="B57" t="str">
        <f>B$23&amp;D57</f>
        <v>TMT.INS.INST.IRMOS.RLAY.M6ME</v>
      </c>
      <c r="D57" t="s">
        <v>160</v>
      </c>
      <c r="F57" s="20" t="str">
        <f>F$47&amp;H57</f>
        <v>IRMOS MOAO M6 Real Time Metrology </v>
      </c>
      <c r="G57" s="20"/>
      <c r="H57" s="20" t="s">
        <v>179</v>
      </c>
      <c r="I57" s="20"/>
      <c r="J57" s="20"/>
      <c r="K57" s="20"/>
      <c r="L57" s="20"/>
      <c r="M57" s="20"/>
      <c r="N57" s="20"/>
      <c r="O57" s="20"/>
      <c r="P57" s="1">
        <f>SUM(U58:U62)</f>
        <v>0</v>
      </c>
      <c r="Q57" s="1">
        <f>SUM(V58:V62)</f>
        <v>0</v>
      </c>
      <c r="R57" s="1">
        <f>SUM(W58:W62)</f>
        <v>0</v>
      </c>
      <c r="Z57" t="str">
        <f t="shared" si="1"/>
        <v>M6 Real Time Metrology </v>
      </c>
    </row>
    <row r="58" spans="1:26" ht="12.75" outlineLevel="3">
      <c r="A58">
        <v>7</v>
      </c>
      <c r="B58" t="str">
        <f>B$57&amp;E58</f>
        <v>TMT.INS.INST.IRMOS.RLAY.M6ME.SYS</v>
      </c>
      <c r="E58" t="s">
        <v>1</v>
      </c>
      <c r="F58" s="20" t="str">
        <f>F$57&amp;I58</f>
        <v>IRMOS MOAO M6 Real Time Metrology Systems Engineering</v>
      </c>
      <c r="G58" s="20"/>
      <c r="H58" s="20"/>
      <c r="I58" s="20" t="s">
        <v>9</v>
      </c>
      <c r="J58" s="20"/>
      <c r="K58" s="20"/>
      <c r="L58" s="20"/>
      <c r="M58" s="20"/>
      <c r="N58" s="20"/>
      <c r="O58" s="20"/>
      <c r="P58" s="1"/>
      <c r="Q58" s="1"/>
      <c r="S58">
        <v>0</v>
      </c>
      <c r="T58">
        <v>0</v>
      </c>
      <c r="U58">
        <v>0</v>
      </c>
      <c r="V58">
        <v>0</v>
      </c>
      <c r="W58" s="1">
        <f t="shared" si="3"/>
        <v>0</v>
      </c>
      <c r="X58" t="s">
        <v>219</v>
      </c>
      <c r="Z58" t="str">
        <f t="shared" si="1"/>
        <v>Systems Engineering</v>
      </c>
    </row>
    <row r="59" spans="1:26" ht="12.75" outlineLevel="3">
      <c r="A59">
        <v>7</v>
      </c>
      <c r="B59" t="str">
        <f>B$57&amp;E59</f>
        <v>TMT.INS.INST.IRMOS.RLAY.M6ME.SRC</v>
      </c>
      <c r="E59" t="s">
        <v>140</v>
      </c>
      <c r="F59" s="20" t="str">
        <f>F$57&amp;I59</f>
        <v>IRMOS MOAO M6 Real Time Metrology Source</v>
      </c>
      <c r="G59" s="20"/>
      <c r="H59" s="20"/>
      <c r="I59" s="20" t="s">
        <v>139</v>
      </c>
      <c r="J59" s="20"/>
      <c r="K59" s="20"/>
      <c r="L59" s="20"/>
      <c r="M59" s="20"/>
      <c r="N59" s="20"/>
      <c r="O59" s="20"/>
      <c r="P59" s="1"/>
      <c r="Q59" s="1"/>
      <c r="S59">
        <v>0</v>
      </c>
      <c r="T59">
        <v>0</v>
      </c>
      <c r="U59">
        <v>0</v>
      </c>
      <c r="V59">
        <v>0</v>
      </c>
      <c r="W59" s="1">
        <f t="shared" si="3"/>
        <v>0</v>
      </c>
      <c r="X59" t="s">
        <v>220</v>
      </c>
      <c r="Z59" t="str">
        <f t="shared" si="1"/>
        <v>Source</v>
      </c>
    </row>
    <row r="60" spans="1:26" ht="12.75" outlineLevel="3">
      <c r="A60">
        <v>7</v>
      </c>
      <c r="B60" t="str">
        <f>B$57&amp;E60</f>
        <v>TMT.INS.INST.IRMOS.RLAY.M6ME.CAM</v>
      </c>
      <c r="E60" t="s">
        <v>74</v>
      </c>
      <c r="F60" s="20" t="str">
        <f>F$57&amp;I60</f>
        <v>IRMOS MOAO M6 Real Time Metrology Camera</v>
      </c>
      <c r="G60" s="20"/>
      <c r="H60" s="20"/>
      <c r="I60" s="20" t="s">
        <v>20</v>
      </c>
      <c r="J60" s="20"/>
      <c r="K60" s="20"/>
      <c r="L60" s="20"/>
      <c r="M60" s="20"/>
      <c r="N60" s="20"/>
      <c r="O60" s="20"/>
      <c r="P60" s="1"/>
      <c r="Q60" s="1"/>
      <c r="S60">
        <v>0</v>
      </c>
      <c r="T60">
        <v>0</v>
      </c>
      <c r="U60">
        <v>0</v>
      </c>
      <c r="V60">
        <v>0</v>
      </c>
      <c r="W60" s="1">
        <f t="shared" si="3"/>
        <v>0</v>
      </c>
      <c r="X60" t="s">
        <v>220</v>
      </c>
      <c r="Z60" t="str">
        <f t="shared" si="1"/>
        <v>Camera</v>
      </c>
    </row>
    <row r="61" spans="1:26" ht="12.75" outlineLevel="3">
      <c r="A61">
        <v>7</v>
      </c>
      <c r="B61" t="str">
        <f>B$57&amp;E61</f>
        <v>TMT.INS.INST.IRMOS.RLAY.M6ME.MNT</v>
      </c>
      <c r="E61" t="s">
        <v>57</v>
      </c>
      <c r="F61" s="20" t="str">
        <f>F$57&amp;I61</f>
        <v>IRMOS MOAO M6 Real Time Metrology Mount</v>
      </c>
      <c r="G61" s="20"/>
      <c r="H61" s="20"/>
      <c r="I61" s="20" t="s">
        <v>45</v>
      </c>
      <c r="J61" s="20"/>
      <c r="K61" s="20"/>
      <c r="L61" s="20"/>
      <c r="M61" s="20"/>
      <c r="N61" s="20"/>
      <c r="O61" s="20"/>
      <c r="P61" s="1"/>
      <c r="Q61" s="1"/>
      <c r="S61">
        <v>0</v>
      </c>
      <c r="T61">
        <v>0</v>
      </c>
      <c r="U61">
        <v>0</v>
      </c>
      <c r="V61">
        <v>0</v>
      </c>
      <c r="W61" s="1">
        <f t="shared" si="3"/>
        <v>0</v>
      </c>
      <c r="X61" t="s">
        <v>220</v>
      </c>
      <c r="Z61" t="str">
        <f t="shared" si="1"/>
        <v>Mount</v>
      </c>
    </row>
    <row r="62" spans="1:26" ht="12.75" outlineLevel="3">
      <c r="A62">
        <v>7</v>
      </c>
      <c r="B62" t="str">
        <f>B$57&amp;E62</f>
        <v>TMT.INS.INST.IRMOS.RLAY.M6ME.IT</v>
      </c>
      <c r="E62" t="s">
        <v>66</v>
      </c>
      <c r="F62" s="20" t="str">
        <f>F$57&amp;I62</f>
        <v>IRMOS MOAO M6 Real Time Metrology Integration and Testing</v>
      </c>
      <c r="G62" s="20"/>
      <c r="H62" s="20"/>
      <c r="I62" s="20" t="s">
        <v>19</v>
      </c>
      <c r="J62" s="20"/>
      <c r="K62" s="20"/>
      <c r="L62" s="20"/>
      <c r="M62" s="20"/>
      <c r="N62" s="20"/>
      <c r="O62" s="20"/>
      <c r="P62" s="1"/>
      <c r="Q62" s="1"/>
      <c r="S62">
        <v>0</v>
      </c>
      <c r="T62">
        <v>0</v>
      </c>
      <c r="U62">
        <v>0</v>
      </c>
      <c r="V62">
        <v>0</v>
      </c>
      <c r="W62" s="1">
        <f t="shared" si="3"/>
        <v>0</v>
      </c>
      <c r="X62" t="s">
        <v>219</v>
      </c>
      <c r="Z62" t="str">
        <f t="shared" si="1"/>
        <v>Integration and Testing</v>
      </c>
    </row>
    <row r="63" spans="1:26" ht="12.75" outlineLevel="2">
      <c r="A63">
        <v>6</v>
      </c>
      <c r="B63" t="str">
        <f>B$47&amp;D63</f>
        <v>TMT.INS.INST.IRMOS.MOAO.M11</v>
      </c>
      <c r="D63" t="s">
        <v>71</v>
      </c>
      <c r="F63" s="20" t="str">
        <f>F$47&amp;H63</f>
        <v>IRMOS MOAO M11 (MEMS-DM) </v>
      </c>
      <c r="G63" s="20"/>
      <c r="H63" s="20" t="s">
        <v>199</v>
      </c>
      <c r="I63" s="20"/>
      <c r="J63" s="20"/>
      <c r="K63" s="20"/>
      <c r="L63" s="20"/>
      <c r="M63" s="20"/>
      <c r="N63" s="20"/>
      <c r="O63" s="20"/>
      <c r="P63" s="1">
        <f>SUM(U64:U67)</f>
        <v>0</v>
      </c>
      <c r="Q63" s="1">
        <f>SUM(V64:V67)</f>
        <v>0</v>
      </c>
      <c r="R63" s="1">
        <f>SUM(W64:W67)</f>
        <v>0</v>
      </c>
      <c r="Z63" t="str">
        <f t="shared" si="1"/>
        <v>M11 (MEMS-DM) </v>
      </c>
    </row>
    <row r="64" spans="1:26" ht="12.75" outlineLevel="3">
      <c r="A64">
        <v>7</v>
      </c>
      <c r="B64" t="str">
        <f>B$63&amp;E64</f>
        <v>TMT.INS.INST.IRMOS.MOAO.M11.DM</v>
      </c>
      <c r="E64" t="s">
        <v>75</v>
      </c>
      <c r="F64" s="20" t="str">
        <f>F$63&amp;I64</f>
        <v>IRMOS MOAO M11 (MEMS-DM) Mirror</v>
      </c>
      <c r="G64" s="20"/>
      <c r="H64" s="20"/>
      <c r="I64" s="20" t="s">
        <v>27</v>
      </c>
      <c r="J64" s="20"/>
      <c r="K64" s="20"/>
      <c r="L64" s="20"/>
      <c r="M64" s="20"/>
      <c r="N64" s="20"/>
      <c r="O64" s="20"/>
      <c r="P64" s="1"/>
      <c r="Q64" s="1"/>
      <c r="S64">
        <v>0</v>
      </c>
      <c r="T64">
        <v>0</v>
      </c>
      <c r="U64">
        <v>0</v>
      </c>
      <c r="V64">
        <v>0</v>
      </c>
      <c r="W64" s="1">
        <f t="shared" si="3"/>
        <v>0</v>
      </c>
      <c r="X64" t="s">
        <v>220</v>
      </c>
      <c r="Z64" t="str">
        <f t="shared" si="1"/>
        <v>Mirror</v>
      </c>
    </row>
    <row r="65" spans="1:26" ht="12.75" outlineLevel="3">
      <c r="A65">
        <v>7</v>
      </c>
      <c r="B65" t="str">
        <f>B$63&amp;E65</f>
        <v>TMT.INS.INST.IRMOS.MOAO.M11.MNT</v>
      </c>
      <c r="E65" t="s">
        <v>57</v>
      </c>
      <c r="F65" s="20" t="str">
        <f>F$63&amp;I65</f>
        <v>IRMOS MOAO M11 (MEMS-DM) Mirror Mount</v>
      </c>
      <c r="G65" s="20"/>
      <c r="H65" s="20"/>
      <c r="I65" s="20" t="s">
        <v>28</v>
      </c>
      <c r="J65" s="20"/>
      <c r="K65" s="20"/>
      <c r="L65" s="20"/>
      <c r="M65" s="20"/>
      <c r="N65" s="20"/>
      <c r="O65" s="20"/>
      <c r="P65" s="1"/>
      <c r="Q65" s="1"/>
      <c r="S65">
        <v>0</v>
      </c>
      <c r="T65">
        <v>0</v>
      </c>
      <c r="U65">
        <v>0</v>
      </c>
      <c r="V65">
        <v>0</v>
      </c>
      <c r="W65" s="1">
        <f t="shared" si="3"/>
        <v>0</v>
      </c>
      <c r="X65" t="s">
        <v>220</v>
      </c>
      <c r="Z65" t="str">
        <f t="shared" si="1"/>
        <v>Mirror Mount</v>
      </c>
    </row>
    <row r="66" spans="1:26" ht="12.75" outlineLevel="3">
      <c r="A66">
        <v>7</v>
      </c>
      <c r="B66" t="str">
        <f>B$63&amp;E66</f>
        <v>TMT.INS.INST.IRMOS.MOAO.M11.DRV</v>
      </c>
      <c r="E66" t="s">
        <v>67</v>
      </c>
      <c r="F66" s="20" t="str">
        <f>F$63&amp;I66</f>
        <v>IRMOS MOAO M11 (MEMS-DM) Drive Electronics</v>
      </c>
      <c r="G66" s="20"/>
      <c r="H66" s="20"/>
      <c r="I66" s="20" t="s">
        <v>33</v>
      </c>
      <c r="J66" s="20"/>
      <c r="K66" s="20"/>
      <c r="L66" s="20"/>
      <c r="M66" s="20"/>
      <c r="N66" s="20"/>
      <c r="O66" s="20"/>
      <c r="P66" s="1"/>
      <c r="Q66" s="1"/>
      <c r="S66">
        <v>0</v>
      </c>
      <c r="T66">
        <v>0</v>
      </c>
      <c r="U66">
        <v>0</v>
      </c>
      <c r="V66">
        <v>0</v>
      </c>
      <c r="W66" s="1">
        <f t="shared" si="3"/>
        <v>0</v>
      </c>
      <c r="X66" t="s">
        <v>220</v>
      </c>
      <c r="Z66" t="str">
        <f t="shared" si="1"/>
        <v>Drive Electronics</v>
      </c>
    </row>
    <row r="67" spans="1:26" ht="12.75" outlineLevel="3">
      <c r="A67">
        <v>7</v>
      </c>
      <c r="B67" t="str">
        <f>B$63&amp;E67</f>
        <v>TMT.INS.INST.IRMOS.MOAO.M11.IT</v>
      </c>
      <c r="E67" t="s">
        <v>66</v>
      </c>
      <c r="F67" s="20" t="str">
        <f>F$63&amp;I67</f>
        <v>IRMOS MOAO M11 (MEMS-DM) Integration and Testing</v>
      </c>
      <c r="G67" s="20"/>
      <c r="H67" s="20"/>
      <c r="I67" s="20" t="s">
        <v>19</v>
      </c>
      <c r="J67" s="20"/>
      <c r="K67" s="20"/>
      <c r="L67" s="20"/>
      <c r="M67" s="20"/>
      <c r="N67" s="20"/>
      <c r="O67" s="20"/>
      <c r="P67" s="1"/>
      <c r="Q67" s="1"/>
      <c r="S67">
        <v>0</v>
      </c>
      <c r="T67">
        <v>0</v>
      </c>
      <c r="U67">
        <v>0</v>
      </c>
      <c r="V67">
        <v>0</v>
      </c>
      <c r="W67" s="1">
        <f t="shared" si="3"/>
        <v>0</v>
      </c>
      <c r="X67" t="s">
        <v>219</v>
      </c>
      <c r="Z67" t="str">
        <f t="shared" si="1"/>
        <v>Integration and Testing</v>
      </c>
    </row>
    <row r="68" spans="1:26" ht="12.75" outlineLevel="2">
      <c r="A68">
        <v>6</v>
      </c>
      <c r="B68" t="str">
        <f>B$47&amp;D68</f>
        <v>TMT.INS.INST.IRMOS.MOAO.M11T</v>
      </c>
      <c r="D68" t="s">
        <v>200</v>
      </c>
      <c r="F68" s="20" t="str">
        <f>F$47&amp;H68</f>
        <v>IRMOS MOAO M11 Tip/Tilt Stage </v>
      </c>
      <c r="G68" s="20"/>
      <c r="H68" s="20" t="s">
        <v>201</v>
      </c>
      <c r="I68" s="20"/>
      <c r="J68" s="20"/>
      <c r="K68" s="20"/>
      <c r="L68" s="20"/>
      <c r="M68" s="20"/>
      <c r="N68" s="20"/>
      <c r="O68" s="20"/>
      <c r="P68" s="1">
        <f>SUM(U69:U71)</f>
        <v>0</v>
      </c>
      <c r="Q68" s="1">
        <f>SUM(V69:V71)</f>
        <v>0</v>
      </c>
      <c r="R68" s="1">
        <f>SUM(W69:W71)</f>
        <v>0</v>
      </c>
      <c r="Z68" t="str">
        <f t="shared" si="1"/>
        <v>M11 Tip/Tilt Stage </v>
      </c>
    </row>
    <row r="69" spans="1:26" ht="12.75" outlineLevel="3">
      <c r="A69">
        <v>7</v>
      </c>
      <c r="B69" t="str">
        <f>B$68&amp;E69</f>
        <v>TMT.INS.INST.IRMOS.MOAO.M11T.ACT</v>
      </c>
      <c r="E69" t="s">
        <v>70</v>
      </c>
      <c r="F69" s="20" t="str">
        <f>F$68&amp;I69</f>
        <v>IRMOS MOAO M11 Tip/Tilt Stage Actuators</v>
      </c>
      <c r="G69" s="20"/>
      <c r="H69" s="20"/>
      <c r="I69" s="20" t="s">
        <v>34</v>
      </c>
      <c r="J69" s="20"/>
      <c r="K69" s="20"/>
      <c r="L69" s="20"/>
      <c r="M69" s="20"/>
      <c r="N69" s="20"/>
      <c r="O69" s="20"/>
      <c r="P69" s="1"/>
      <c r="Q69" s="1"/>
      <c r="S69">
        <v>0</v>
      </c>
      <c r="T69">
        <v>0</v>
      </c>
      <c r="U69">
        <v>0</v>
      </c>
      <c r="V69">
        <v>0</v>
      </c>
      <c r="W69" s="1">
        <f t="shared" si="3"/>
        <v>0</v>
      </c>
      <c r="X69" t="s">
        <v>220</v>
      </c>
      <c r="Z69" t="str">
        <f t="shared" si="1"/>
        <v>Actuators</v>
      </c>
    </row>
    <row r="70" spans="1:26" ht="12.75" outlineLevel="3">
      <c r="A70">
        <v>7</v>
      </c>
      <c r="B70" t="str">
        <f>B$68&amp;E70</f>
        <v>TMT.INS.INST.IRMOS.MOAO.M11T.DRV</v>
      </c>
      <c r="E70" t="s">
        <v>67</v>
      </c>
      <c r="F70" s="20" t="str">
        <f>F$68&amp;I70</f>
        <v>IRMOS MOAO M11 Tip/Tilt Stage Drive Electronics</v>
      </c>
      <c r="G70" s="20"/>
      <c r="H70" s="20"/>
      <c r="I70" s="20" t="s">
        <v>33</v>
      </c>
      <c r="J70" s="20"/>
      <c r="K70" s="20"/>
      <c r="L70" s="20"/>
      <c r="M70" s="20"/>
      <c r="N70" s="20"/>
      <c r="O70" s="20"/>
      <c r="P70" s="1"/>
      <c r="Q70" s="1"/>
      <c r="S70">
        <v>0</v>
      </c>
      <c r="T70">
        <v>0</v>
      </c>
      <c r="U70">
        <v>0</v>
      </c>
      <c r="V70">
        <v>0</v>
      </c>
      <c r="W70" s="1">
        <f t="shared" si="3"/>
        <v>0</v>
      </c>
      <c r="X70" t="s">
        <v>220</v>
      </c>
      <c r="Z70" t="str">
        <f t="shared" si="1"/>
        <v>Drive Electronics</v>
      </c>
    </row>
    <row r="71" spans="1:26" ht="12.75" outlineLevel="3">
      <c r="A71">
        <v>7</v>
      </c>
      <c r="B71" t="str">
        <f>B$68&amp;E71</f>
        <v>TMT.INS.INST.IRMOS.MOAO.M11T.STR</v>
      </c>
      <c r="E71" t="s">
        <v>14</v>
      </c>
      <c r="F71" s="20" t="str">
        <f>F$68&amp;I71</f>
        <v>IRMOS MOAO M11 Tip/Tilt Stage Support Structure</v>
      </c>
      <c r="G71" s="20"/>
      <c r="H71" s="20"/>
      <c r="I71" s="20" t="s">
        <v>32</v>
      </c>
      <c r="J71" s="20"/>
      <c r="K71" s="20"/>
      <c r="L71" s="20"/>
      <c r="M71" s="20"/>
      <c r="N71" s="20"/>
      <c r="O71" s="20"/>
      <c r="P71" s="1"/>
      <c r="Q71" s="1"/>
      <c r="S71">
        <v>0</v>
      </c>
      <c r="T71">
        <v>0</v>
      </c>
      <c r="U71">
        <v>0</v>
      </c>
      <c r="V71">
        <v>0</v>
      </c>
      <c r="W71" s="1">
        <f t="shared" si="3"/>
        <v>0</v>
      </c>
      <c r="X71" t="s">
        <v>220</v>
      </c>
      <c r="Z71" t="str">
        <f t="shared" si="1"/>
        <v>Support Structure</v>
      </c>
    </row>
    <row r="72" spans="1:26" ht="12.75" outlineLevel="2">
      <c r="A72">
        <v>6</v>
      </c>
      <c r="B72" t="str">
        <f>B$47&amp;D72</f>
        <v>TMT.INS.INST.IRMOS.MOAO.LGSW</v>
      </c>
      <c r="D72" t="s">
        <v>158</v>
      </c>
      <c r="F72" s="20" t="str">
        <f>F$47&amp;H72</f>
        <v>IRMOS MOAO Laser Guide Star Wavefront Sensor </v>
      </c>
      <c r="G72" s="20"/>
      <c r="H72" s="20" t="s">
        <v>130</v>
      </c>
      <c r="I72" s="20"/>
      <c r="J72" s="20"/>
      <c r="K72" s="20"/>
      <c r="L72" s="20"/>
      <c r="M72" s="20"/>
      <c r="N72" s="20"/>
      <c r="O72" s="20"/>
      <c r="P72" s="1">
        <f>SUM(U73:U75)</f>
        <v>0</v>
      </c>
      <c r="Q72" s="1">
        <f>SUM(V73:V75)</f>
        <v>0</v>
      </c>
      <c r="R72" s="1">
        <f>SUM(W73:W75)</f>
        <v>0</v>
      </c>
      <c r="Z72" t="str">
        <f t="shared" si="1"/>
        <v>Laser Guide Star Wavefront Sensor </v>
      </c>
    </row>
    <row r="73" spans="1:26" ht="12.75" outlineLevel="3">
      <c r="A73">
        <v>7</v>
      </c>
      <c r="B73" t="str">
        <f>B$72&amp;E73</f>
        <v>TMT.INS.INST.IRMOS.MOAO.LGSW.OPT</v>
      </c>
      <c r="E73" t="s">
        <v>72</v>
      </c>
      <c r="F73" s="20" t="str">
        <f>F$72&amp;I73</f>
        <v>IRMOS MOAO Laser Guide Star Wavefront Sensor Zoom Optics</v>
      </c>
      <c r="G73" s="20"/>
      <c r="H73" s="20"/>
      <c r="I73" s="20" t="s">
        <v>35</v>
      </c>
      <c r="J73" s="20"/>
      <c r="K73" s="20"/>
      <c r="L73" s="20"/>
      <c r="M73" s="20"/>
      <c r="N73" s="20"/>
      <c r="O73" s="20"/>
      <c r="P73" s="1"/>
      <c r="Q73" s="1"/>
      <c r="S73">
        <v>0</v>
      </c>
      <c r="T73">
        <v>0</v>
      </c>
      <c r="U73">
        <v>0</v>
      </c>
      <c r="V73">
        <v>0</v>
      </c>
      <c r="W73" s="1">
        <f t="shared" si="3"/>
        <v>0</v>
      </c>
      <c r="X73" t="s">
        <v>220</v>
      </c>
      <c r="Z73" t="str">
        <f t="shared" si="1"/>
        <v>Zoom Optics</v>
      </c>
    </row>
    <row r="74" spans="1:26" ht="12.75" outlineLevel="3">
      <c r="A74">
        <v>7</v>
      </c>
      <c r="B74" t="str">
        <f>B$72&amp;E74</f>
        <v>TMT.INS.INST.IRMOS.MOAO.LGSW.LA</v>
      </c>
      <c r="E74" t="s">
        <v>73</v>
      </c>
      <c r="F74" s="20" t="str">
        <f>F$72&amp;I74</f>
        <v>IRMOS MOAO Laser Guide Star Wavefront Sensor Lenslet Array</v>
      </c>
      <c r="G74" s="20"/>
      <c r="H74" s="20"/>
      <c r="I74" s="20" t="s">
        <v>36</v>
      </c>
      <c r="J74" s="20"/>
      <c r="K74" s="20"/>
      <c r="L74" s="20"/>
      <c r="M74" s="20"/>
      <c r="N74" s="20"/>
      <c r="O74" s="20"/>
      <c r="P74" s="1"/>
      <c r="Q74" s="1"/>
      <c r="S74">
        <v>0</v>
      </c>
      <c r="T74">
        <v>0</v>
      </c>
      <c r="U74">
        <v>0</v>
      </c>
      <c r="V74">
        <v>0</v>
      </c>
      <c r="W74" s="1">
        <f t="shared" si="3"/>
        <v>0</v>
      </c>
      <c r="X74" t="s">
        <v>220</v>
      </c>
      <c r="Z74" t="str">
        <f t="shared" si="1"/>
        <v>Lenslet Array</v>
      </c>
    </row>
    <row r="75" spans="1:26" ht="12.75" outlineLevel="3">
      <c r="A75">
        <v>7</v>
      </c>
      <c r="B75" t="str">
        <f>B$72&amp;E75</f>
        <v>TMT.INS.INST.IRMOS.MOAO.LGSW.CAM</v>
      </c>
      <c r="E75" t="s">
        <v>74</v>
      </c>
      <c r="F75" s="20" t="str">
        <f>F$72&amp;I75</f>
        <v>IRMOS MOAO Laser Guide Star Wavefront Sensor Camera</v>
      </c>
      <c r="G75" s="20"/>
      <c r="H75" s="20"/>
      <c r="I75" s="20" t="s">
        <v>20</v>
      </c>
      <c r="J75" s="20"/>
      <c r="K75" s="20"/>
      <c r="L75" s="20"/>
      <c r="M75" s="20"/>
      <c r="N75" s="20"/>
      <c r="O75" s="20"/>
      <c r="P75" s="1"/>
      <c r="Q75" s="1"/>
      <c r="S75">
        <v>0</v>
      </c>
      <c r="T75">
        <v>0</v>
      </c>
      <c r="U75">
        <v>0</v>
      </c>
      <c r="V75">
        <v>0</v>
      </c>
      <c r="W75" s="1">
        <f t="shared" si="3"/>
        <v>0</v>
      </c>
      <c r="X75" t="s">
        <v>220</v>
      </c>
      <c r="Z75" t="str">
        <f t="shared" si="1"/>
        <v>Camera</v>
      </c>
    </row>
    <row r="76" spans="1:26" ht="12.75" outlineLevel="2">
      <c r="A76">
        <v>6</v>
      </c>
      <c r="B76" t="str">
        <f>B$47&amp;D76</f>
        <v>TMT.INS.INST.IRMOS.MOAO.NGSW</v>
      </c>
      <c r="D76" t="s">
        <v>159</v>
      </c>
      <c r="F76" s="20" t="str">
        <f>F$47&amp;H76</f>
        <v>IRMOS MOAO Natural Guide Star Wavefront Sensor </v>
      </c>
      <c r="G76" s="20"/>
      <c r="H76" s="20" t="s">
        <v>129</v>
      </c>
      <c r="I76" s="20"/>
      <c r="J76" s="20"/>
      <c r="K76" s="20"/>
      <c r="L76" s="20"/>
      <c r="M76" s="20"/>
      <c r="N76" s="20"/>
      <c r="O76" s="20"/>
      <c r="P76" s="1">
        <f>SUM(U77:U81)</f>
        <v>0</v>
      </c>
      <c r="Q76" s="1">
        <f>SUM(V77:V81)</f>
        <v>0</v>
      </c>
      <c r="R76" s="1">
        <f>SUM(W77:W81)</f>
        <v>0</v>
      </c>
      <c r="Z76" t="str">
        <f t="shared" si="1"/>
        <v>Natural Guide Star Wavefront Sensor </v>
      </c>
    </row>
    <row r="77" spans="1:26" ht="12.75" outlineLevel="3">
      <c r="A77">
        <v>7</v>
      </c>
      <c r="B77" t="str">
        <f>B$76&amp;E77</f>
        <v>TMT.INS.INST.IRMOS.MOAO.NGSW.OPT</v>
      </c>
      <c r="E77" t="s">
        <v>72</v>
      </c>
      <c r="F77" s="20" t="str">
        <f>F$76&amp;I77</f>
        <v>IRMOS MOAO Natural Guide Star Wavefront Sensor Optics</v>
      </c>
      <c r="G77" s="20"/>
      <c r="H77" s="20"/>
      <c r="I77" s="20" t="s">
        <v>37</v>
      </c>
      <c r="J77" s="20"/>
      <c r="K77" s="20"/>
      <c r="L77" s="20"/>
      <c r="M77" s="20"/>
      <c r="N77" s="20"/>
      <c r="O77" s="20"/>
      <c r="P77" s="1"/>
      <c r="Q77" s="1"/>
      <c r="S77">
        <v>0</v>
      </c>
      <c r="T77">
        <v>0</v>
      </c>
      <c r="U77">
        <v>0</v>
      </c>
      <c r="V77">
        <v>0</v>
      </c>
      <c r="W77" s="1">
        <f t="shared" si="3"/>
        <v>0</v>
      </c>
      <c r="X77" t="s">
        <v>220</v>
      </c>
      <c r="Z77" t="str">
        <f t="shared" si="1"/>
        <v>Optics</v>
      </c>
    </row>
    <row r="78" spans="1:26" ht="12.75" outlineLevel="3">
      <c r="A78">
        <v>7</v>
      </c>
      <c r="B78" t="str">
        <f>B$76&amp;E78</f>
        <v>TMT.INS.INST.IRMOS.MOAO.NGSW.PYR</v>
      </c>
      <c r="E78" t="s">
        <v>224</v>
      </c>
      <c r="F78" s="20" t="str">
        <f>F$76&amp;I78</f>
        <v>IRMOS MOAO Natural Guide Star Wavefront Sensor Pyramid</v>
      </c>
      <c r="G78" s="20"/>
      <c r="H78" s="20"/>
      <c r="I78" s="20" t="s">
        <v>223</v>
      </c>
      <c r="J78" s="20"/>
      <c r="K78" s="20"/>
      <c r="L78" s="20"/>
      <c r="M78" s="20"/>
      <c r="N78" s="20"/>
      <c r="O78" s="20"/>
      <c r="P78" s="1"/>
      <c r="Q78" s="1"/>
      <c r="S78">
        <v>0</v>
      </c>
      <c r="T78">
        <v>0</v>
      </c>
      <c r="U78">
        <v>0</v>
      </c>
      <c r="V78">
        <v>0</v>
      </c>
      <c r="W78" s="1">
        <f t="shared" si="3"/>
        <v>0</v>
      </c>
      <c r="X78" t="s">
        <v>220</v>
      </c>
      <c r="Z78" t="str">
        <f t="shared" si="1"/>
        <v>Pyramid</v>
      </c>
    </row>
    <row r="79" spans="1:26" ht="12.75" outlineLevel="3">
      <c r="A79">
        <v>7</v>
      </c>
      <c r="B79" t="str">
        <f>B$76&amp;E79</f>
        <v>TMT.INS.INST.IRMOS.MOAO.NGSW.DM</v>
      </c>
      <c r="E79" t="s">
        <v>75</v>
      </c>
      <c r="F79" s="20" t="str">
        <f>F$76&amp;I79</f>
        <v>IRMOS MOAO Natural Guide Star Wavefront Sensor MEMS-DM</v>
      </c>
      <c r="G79" s="20"/>
      <c r="H79" s="20"/>
      <c r="I79" s="20" t="s">
        <v>202</v>
      </c>
      <c r="J79" s="20"/>
      <c r="K79" s="20"/>
      <c r="L79" s="20"/>
      <c r="M79" s="20"/>
      <c r="N79" s="20"/>
      <c r="O79" s="20"/>
      <c r="P79" s="1"/>
      <c r="Q79" s="1"/>
      <c r="S79">
        <v>0</v>
      </c>
      <c r="T79">
        <v>0</v>
      </c>
      <c r="U79">
        <v>0</v>
      </c>
      <c r="V79">
        <v>0</v>
      </c>
      <c r="W79" s="1">
        <f t="shared" si="3"/>
        <v>0</v>
      </c>
      <c r="X79" t="s">
        <v>220</v>
      </c>
      <c r="Z79" t="str">
        <f t="shared" si="1"/>
        <v>MEMS-DM</v>
      </c>
    </row>
    <row r="80" spans="1:26" ht="12.75" outlineLevel="3">
      <c r="A80">
        <v>7</v>
      </c>
      <c r="B80" t="str">
        <f>B$76&amp;E80</f>
        <v>TMT.INS.INST.IRMOS.MOAO.NGSW.DRV</v>
      </c>
      <c r="E80" t="s">
        <v>67</v>
      </c>
      <c r="F80" s="20" t="str">
        <f>F$76&amp;I80</f>
        <v>IRMOS MOAO Natural Guide Star Wavefront Sensor Drive Electronics</v>
      </c>
      <c r="G80" s="20"/>
      <c r="H80" s="20"/>
      <c r="I80" s="20" t="s">
        <v>33</v>
      </c>
      <c r="J80" s="20"/>
      <c r="K80" s="20"/>
      <c r="L80" s="20"/>
      <c r="M80" s="20"/>
      <c r="N80" s="20"/>
      <c r="O80" s="20"/>
      <c r="P80" s="1"/>
      <c r="Q80" s="1"/>
      <c r="S80">
        <v>0</v>
      </c>
      <c r="T80">
        <v>0</v>
      </c>
      <c r="U80">
        <v>0</v>
      </c>
      <c r="V80">
        <v>0</v>
      </c>
      <c r="W80" s="1">
        <f t="shared" si="3"/>
        <v>0</v>
      </c>
      <c r="X80" t="s">
        <v>220</v>
      </c>
      <c r="Z80" t="str">
        <f t="shared" si="1"/>
        <v>Drive Electronics</v>
      </c>
    </row>
    <row r="81" spans="1:26" ht="12.75" outlineLevel="3">
      <c r="A81">
        <v>7</v>
      </c>
      <c r="B81" t="str">
        <f>B$76&amp;E81</f>
        <v>TMT.INS.INST.IRMOS.MOAO.NGSW.CAM</v>
      </c>
      <c r="E81" t="s">
        <v>74</v>
      </c>
      <c r="F81" s="20" t="str">
        <f>F$76&amp;I81</f>
        <v>IRMOS MOAO Natural Guide Star Wavefront Sensor Camera</v>
      </c>
      <c r="G81" s="20"/>
      <c r="H81" s="20"/>
      <c r="I81" s="20" t="s">
        <v>20</v>
      </c>
      <c r="J81" s="20"/>
      <c r="K81" s="20"/>
      <c r="L81" s="20"/>
      <c r="M81" s="20"/>
      <c r="N81" s="20"/>
      <c r="O81" s="20"/>
      <c r="P81" s="1"/>
      <c r="Q81" s="1"/>
      <c r="S81">
        <v>0</v>
      </c>
      <c r="T81">
        <v>0</v>
      </c>
      <c r="U81">
        <v>0</v>
      </c>
      <c r="V81">
        <v>0</v>
      </c>
      <c r="W81" s="1">
        <f t="shared" si="3"/>
        <v>0</v>
      </c>
      <c r="X81" t="s">
        <v>220</v>
      </c>
      <c r="Z81" t="str">
        <f t="shared" si="1"/>
        <v>Camera</v>
      </c>
    </row>
    <row r="82" spans="1:26" ht="12.75" outlineLevel="2">
      <c r="A82">
        <v>6</v>
      </c>
      <c r="B82" t="str">
        <f>B$47&amp;D82</f>
        <v>TMT.INS.INST.IRMOS.MOAO.SUP</v>
      </c>
      <c r="D82" t="s">
        <v>76</v>
      </c>
      <c r="F82" s="20" t="str">
        <f>F$47&amp;H82</f>
        <v>IRMOS MOAO Supervisory Controller </v>
      </c>
      <c r="G82" s="20"/>
      <c r="H82" s="20" t="s">
        <v>115</v>
      </c>
      <c r="I82" s="20"/>
      <c r="J82" s="20"/>
      <c r="K82" s="20"/>
      <c r="L82" s="20"/>
      <c r="M82" s="20"/>
      <c r="N82" s="20"/>
      <c r="O82" s="20"/>
      <c r="P82" s="7">
        <f>SUM(U83:U87)</f>
        <v>0</v>
      </c>
      <c r="Q82" s="1">
        <f>SUM(V83:V87)</f>
        <v>0</v>
      </c>
      <c r="R82" s="1">
        <f>SUM(W83:W87)</f>
        <v>0</v>
      </c>
      <c r="Z82" t="str">
        <f t="shared" si="1"/>
        <v>Supervisory Controller </v>
      </c>
    </row>
    <row r="83" spans="1:26" ht="12.75" outlineLevel="3">
      <c r="A83">
        <v>7</v>
      </c>
      <c r="B83" t="str">
        <f>B$82&amp;E83</f>
        <v>TMT.INS.INST.IRMOS.MOAO.SUP.COM</v>
      </c>
      <c r="E83" t="s">
        <v>77</v>
      </c>
      <c r="F83" s="20" t="str">
        <f>F$82&amp;I83</f>
        <v>IRMOS MOAO Supervisory Controller Computer</v>
      </c>
      <c r="G83" s="20"/>
      <c r="H83" s="20"/>
      <c r="I83" s="20" t="s">
        <v>38</v>
      </c>
      <c r="J83" s="20"/>
      <c r="K83" s="20"/>
      <c r="L83" s="20"/>
      <c r="M83" s="20"/>
      <c r="N83" s="20"/>
      <c r="O83" s="20"/>
      <c r="P83" s="1"/>
      <c r="Q83" s="1"/>
      <c r="S83">
        <v>0</v>
      </c>
      <c r="T83">
        <v>0</v>
      </c>
      <c r="U83">
        <v>0</v>
      </c>
      <c r="V83">
        <v>0</v>
      </c>
      <c r="W83" s="1">
        <f t="shared" si="3"/>
        <v>0</v>
      </c>
      <c r="X83" t="s">
        <v>220</v>
      </c>
      <c r="Z83" t="str">
        <f t="shared" si="1"/>
        <v>Computer</v>
      </c>
    </row>
    <row r="84" spans="1:26" ht="12.75" outlineLevel="3">
      <c r="A84">
        <v>7</v>
      </c>
      <c r="B84" t="str">
        <f>B$82&amp;E84</f>
        <v>TMT.INS.INST.IRMOS.MOAO.SUP.MOTCO</v>
      </c>
      <c r="E84" t="s">
        <v>167</v>
      </c>
      <c r="F84" s="20" t="str">
        <f>F$82&amp;I84</f>
        <v>IRMOS MOAO Supervisory Controller Motion Controller</v>
      </c>
      <c r="G84" s="20"/>
      <c r="H84" s="20"/>
      <c r="I84" s="20" t="s">
        <v>41</v>
      </c>
      <c r="J84" s="20"/>
      <c r="K84" s="20"/>
      <c r="L84" s="20"/>
      <c r="M84" s="20"/>
      <c r="N84" s="20"/>
      <c r="O84" s="20"/>
      <c r="P84" s="1"/>
      <c r="Q84" s="1"/>
      <c r="S84">
        <v>0</v>
      </c>
      <c r="T84">
        <v>0</v>
      </c>
      <c r="U84">
        <v>0</v>
      </c>
      <c r="V84">
        <v>0</v>
      </c>
      <c r="W84" s="1">
        <f t="shared" si="3"/>
        <v>0</v>
      </c>
      <c r="X84" t="s">
        <v>219</v>
      </c>
      <c r="Z84" t="str">
        <f t="shared" si="1"/>
        <v>Motion Controller</v>
      </c>
    </row>
    <row r="85" spans="1:26" ht="12.75" outlineLevel="3">
      <c r="A85">
        <v>7</v>
      </c>
      <c r="B85" t="str">
        <f>B$82&amp;E85</f>
        <v>TMT.INS.INST.IRMOS.MOAO.SUP.ENVCO</v>
      </c>
      <c r="E85" t="s">
        <v>171</v>
      </c>
      <c r="F85" s="20" t="str">
        <f>F$82&amp;I85</f>
        <v>IRMOS MOAO Supervisory Controller Environment Controller</v>
      </c>
      <c r="G85" s="20"/>
      <c r="H85" s="20"/>
      <c r="I85" s="20" t="s">
        <v>42</v>
      </c>
      <c r="J85" s="20"/>
      <c r="K85" s="20"/>
      <c r="L85" s="20"/>
      <c r="M85" s="20"/>
      <c r="N85" s="20"/>
      <c r="O85" s="20"/>
      <c r="P85" s="1"/>
      <c r="Q85" s="1"/>
      <c r="S85">
        <v>0</v>
      </c>
      <c r="T85">
        <v>0</v>
      </c>
      <c r="U85">
        <v>0</v>
      </c>
      <c r="V85">
        <v>0</v>
      </c>
      <c r="W85" s="1">
        <f t="shared" si="3"/>
        <v>0</v>
      </c>
      <c r="X85" t="s">
        <v>219</v>
      </c>
      <c r="Z85" t="str">
        <f aca="true" t="shared" si="4" ref="Z85:Z150">G85&amp;H85&amp;I85</f>
        <v>Environment Controller</v>
      </c>
    </row>
    <row r="86" spans="1:26" ht="12.75" outlineLevel="3">
      <c r="A86">
        <v>7</v>
      </c>
      <c r="B86" t="str">
        <f>B$82&amp;E86</f>
        <v>TMT.INS.INST.IRMOS.MOAO.SUP.LGSFI</v>
      </c>
      <c r="E86" t="s">
        <v>156</v>
      </c>
      <c r="F86" s="20" t="str">
        <f>F$82&amp;I86</f>
        <v>IRMOS MOAO Supervisory Controller LGSF Interface</v>
      </c>
      <c r="G86" s="20"/>
      <c r="H86" s="20"/>
      <c r="I86" s="20" t="s">
        <v>154</v>
      </c>
      <c r="J86" s="20"/>
      <c r="K86" s="20"/>
      <c r="L86" s="20"/>
      <c r="M86" s="20"/>
      <c r="N86" s="20"/>
      <c r="O86" s="20"/>
      <c r="P86" s="1"/>
      <c r="Q86" s="1"/>
      <c r="S86">
        <v>0</v>
      </c>
      <c r="T86">
        <v>0</v>
      </c>
      <c r="U86">
        <v>0</v>
      </c>
      <c r="V86">
        <v>0</v>
      </c>
      <c r="W86" s="1">
        <f t="shared" si="3"/>
        <v>0</v>
      </c>
      <c r="X86" t="s">
        <v>219</v>
      </c>
      <c r="Z86" t="str">
        <f t="shared" si="4"/>
        <v>LGSF Interface</v>
      </c>
    </row>
    <row r="87" spans="1:26" ht="12.75" outlineLevel="3">
      <c r="A87">
        <v>7</v>
      </c>
      <c r="B87" t="str">
        <f>B$82&amp;E87</f>
        <v>TMT.INS.INST.IRMOS.MOAO.SUP.TCSIF</v>
      </c>
      <c r="E87" t="s">
        <v>157</v>
      </c>
      <c r="F87" s="20" t="str">
        <f>F$82&amp;I87</f>
        <v>IRMOS MOAO Supervisory Controller TCS Interface</v>
      </c>
      <c r="G87" s="20"/>
      <c r="H87" s="20"/>
      <c r="I87" s="20" t="s">
        <v>155</v>
      </c>
      <c r="J87" s="20"/>
      <c r="K87" s="20"/>
      <c r="L87" s="20"/>
      <c r="M87" s="20"/>
      <c r="N87" s="20"/>
      <c r="O87" s="20"/>
      <c r="P87" s="1"/>
      <c r="Q87" s="1"/>
      <c r="S87">
        <v>0</v>
      </c>
      <c r="T87">
        <v>0</v>
      </c>
      <c r="U87">
        <v>0</v>
      </c>
      <c r="V87">
        <v>0</v>
      </c>
      <c r="W87" s="1">
        <f t="shared" si="3"/>
        <v>0</v>
      </c>
      <c r="X87" t="s">
        <v>219</v>
      </c>
      <c r="Z87" t="str">
        <f t="shared" si="4"/>
        <v>TCS Interface</v>
      </c>
    </row>
    <row r="88" spans="1:26" ht="12.75" outlineLevel="2">
      <c r="A88">
        <v>6</v>
      </c>
      <c r="B88" t="str">
        <f>B$47&amp;D88</f>
        <v>TMT.INS.INST.IRMOS.MOAO.RTC</v>
      </c>
      <c r="D88" t="s">
        <v>78</v>
      </c>
      <c r="F88" s="20" t="str">
        <f>F$47&amp;H88</f>
        <v>IRMOS MOAO Real Time Controller </v>
      </c>
      <c r="G88" s="20"/>
      <c r="H88" s="20" t="s">
        <v>128</v>
      </c>
      <c r="I88" s="20"/>
      <c r="J88" s="20"/>
      <c r="K88" s="20"/>
      <c r="L88" s="20"/>
      <c r="M88" s="20"/>
      <c r="N88" s="20"/>
      <c r="O88" s="20"/>
      <c r="P88" s="7">
        <f>SUM(U89:U93)</f>
        <v>0</v>
      </c>
      <c r="Q88" s="1">
        <f>SUM(V89:V93)</f>
        <v>0</v>
      </c>
      <c r="R88" s="1">
        <f>SUM(W89:W93)</f>
        <v>0</v>
      </c>
      <c r="Z88" t="str">
        <f t="shared" si="4"/>
        <v>Real Time Controller </v>
      </c>
    </row>
    <row r="89" spans="1:26" ht="12.75" outlineLevel="3">
      <c r="A89">
        <v>7</v>
      </c>
      <c r="B89" t="str">
        <f>B$88&amp;E89</f>
        <v>TMT.INS.INST.IRMOS.MOAO.RTC.COM</v>
      </c>
      <c r="E89" t="s">
        <v>77</v>
      </c>
      <c r="F89" s="20" t="str">
        <f>F$88&amp;I89</f>
        <v>IRMOS MOAO Real Time Controller Computer</v>
      </c>
      <c r="G89" s="20"/>
      <c r="H89" s="20"/>
      <c r="I89" s="20" t="s">
        <v>38</v>
      </c>
      <c r="J89" s="20"/>
      <c r="K89" s="20"/>
      <c r="L89" s="20"/>
      <c r="M89" s="20"/>
      <c r="N89" s="20"/>
      <c r="O89" s="20"/>
      <c r="P89"/>
      <c r="S89">
        <v>0</v>
      </c>
      <c r="T89">
        <v>0</v>
      </c>
      <c r="U89">
        <v>0</v>
      </c>
      <c r="V89">
        <v>0</v>
      </c>
      <c r="W89" s="1">
        <f t="shared" si="3"/>
        <v>0</v>
      </c>
      <c r="X89" t="s">
        <v>220</v>
      </c>
      <c r="Z89" t="str">
        <f t="shared" si="4"/>
        <v>Computer</v>
      </c>
    </row>
    <row r="90" spans="1:26" ht="12.75" outlineLevel="3">
      <c r="A90">
        <v>7</v>
      </c>
      <c r="B90" t="str">
        <f>B$88&amp;E90</f>
        <v>TMT.INS.INST.IRMOS.MOAO.RTC.CENTR</v>
      </c>
      <c r="E90" t="s">
        <v>162</v>
      </c>
      <c r="F90" s="20" t="str">
        <f>F$88&amp;I90</f>
        <v>IRMOS MOAO Real Time Controller Centroider</v>
      </c>
      <c r="G90" s="20"/>
      <c r="H90" s="20"/>
      <c r="I90" s="20" t="s">
        <v>79</v>
      </c>
      <c r="J90" s="20"/>
      <c r="K90" s="20"/>
      <c r="L90" s="20"/>
      <c r="M90" s="20"/>
      <c r="N90" s="20"/>
      <c r="O90" s="20"/>
      <c r="P90"/>
      <c r="S90">
        <v>0</v>
      </c>
      <c r="T90">
        <v>0</v>
      </c>
      <c r="U90">
        <v>0</v>
      </c>
      <c r="V90">
        <v>0</v>
      </c>
      <c r="W90" s="1">
        <f t="shared" si="3"/>
        <v>0</v>
      </c>
      <c r="X90" t="s">
        <v>219</v>
      </c>
      <c r="Z90" t="str">
        <f t="shared" si="4"/>
        <v>Centroider</v>
      </c>
    </row>
    <row r="91" spans="1:26" ht="12.75" outlineLevel="3">
      <c r="A91">
        <v>7</v>
      </c>
      <c r="B91" t="str">
        <f>B$88&amp;E91</f>
        <v>TMT.INS.INST.IRMOS.MOAO.RTC.TOMRE</v>
      </c>
      <c r="E91" t="s">
        <v>163</v>
      </c>
      <c r="F91" s="20" t="str">
        <f>F$88&amp;I91</f>
        <v>IRMOS MOAO Real Time Controller Tomographic Reconstructor</v>
      </c>
      <c r="G91" s="20"/>
      <c r="H91" s="20"/>
      <c r="I91" s="20" t="s">
        <v>164</v>
      </c>
      <c r="J91" s="20"/>
      <c r="K91" s="20"/>
      <c r="L91" s="20"/>
      <c r="M91" s="20"/>
      <c r="N91" s="20"/>
      <c r="O91" s="20"/>
      <c r="P91"/>
      <c r="S91">
        <v>0</v>
      </c>
      <c r="T91">
        <v>0</v>
      </c>
      <c r="U91">
        <v>0</v>
      </c>
      <c r="V91">
        <v>0</v>
      </c>
      <c r="W91" s="1">
        <f t="shared" si="3"/>
        <v>0</v>
      </c>
      <c r="X91" t="s">
        <v>219</v>
      </c>
      <c r="Z91" t="str">
        <f t="shared" si="4"/>
        <v>Tomographic Reconstructor</v>
      </c>
    </row>
    <row r="92" spans="1:26" ht="12.75" outlineLevel="3">
      <c r="A92">
        <v>7</v>
      </c>
      <c r="B92" t="str">
        <f>B$88&amp;E92</f>
        <v>TMT.INS.INST.IRMOS.MOAO.RTC.SERVO</v>
      </c>
      <c r="E92" t="s">
        <v>165</v>
      </c>
      <c r="F92" s="20" t="str">
        <f>F$88&amp;I92</f>
        <v>IRMOS MOAO Real Time Controller Servo</v>
      </c>
      <c r="G92" s="20"/>
      <c r="H92" s="20"/>
      <c r="I92" s="20" t="s">
        <v>80</v>
      </c>
      <c r="J92" s="20"/>
      <c r="K92" s="20"/>
      <c r="L92" s="20"/>
      <c r="M92" s="20"/>
      <c r="N92" s="20"/>
      <c r="O92" s="20"/>
      <c r="P92"/>
      <c r="S92">
        <v>0</v>
      </c>
      <c r="T92">
        <v>0</v>
      </c>
      <c r="U92">
        <v>0</v>
      </c>
      <c r="V92">
        <v>0</v>
      </c>
      <c r="W92" s="1">
        <f t="shared" si="3"/>
        <v>0</v>
      </c>
      <c r="X92" t="s">
        <v>219</v>
      </c>
      <c r="Z92" t="str">
        <f t="shared" si="4"/>
        <v>Servo</v>
      </c>
    </row>
    <row r="93" spans="1:26" ht="12.75" outlineLevel="3">
      <c r="A93">
        <v>7</v>
      </c>
      <c r="B93" t="str">
        <f>B$88&amp;E93</f>
        <v>TMT.INS.INST.IRMOS.MOAO.RTC.TEL</v>
      </c>
      <c r="E93" t="s">
        <v>81</v>
      </c>
      <c r="F93" s="20" t="str">
        <f>F$88&amp;I93</f>
        <v>IRMOS MOAO Real Time Controller Telemetry System</v>
      </c>
      <c r="G93" s="20"/>
      <c r="H93" s="20"/>
      <c r="I93" s="20" t="s">
        <v>18</v>
      </c>
      <c r="J93" s="20"/>
      <c r="K93" s="20"/>
      <c r="L93" s="20"/>
      <c r="M93" s="20"/>
      <c r="N93" s="20"/>
      <c r="O93" s="20"/>
      <c r="P93"/>
      <c r="S93">
        <v>0</v>
      </c>
      <c r="T93">
        <v>0</v>
      </c>
      <c r="U93">
        <v>0</v>
      </c>
      <c r="V93">
        <v>0</v>
      </c>
      <c r="W93" s="1">
        <f aca="true" t="shared" si="5" ref="W93:W156">V93</f>
        <v>0</v>
      </c>
      <c r="X93" t="s">
        <v>219</v>
      </c>
      <c r="Z93" t="str">
        <f t="shared" si="4"/>
        <v>Telemetry System</v>
      </c>
    </row>
    <row r="94" spans="1:26" ht="12.75" outlineLevel="2">
      <c r="A94">
        <v>6</v>
      </c>
      <c r="B94" t="str">
        <f>B$47&amp;D94</f>
        <v>TMT.INS.INST.IRMOS.MOAO.PSFM</v>
      </c>
      <c r="D94" t="s">
        <v>82</v>
      </c>
      <c r="F94" s="20" t="str">
        <f>F$47&amp;H94</f>
        <v>IRMOS MOAO Point Spread Function Monitor </v>
      </c>
      <c r="G94" s="20"/>
      <c r="H94" s="20" t="s">
        <v>127</v>
      </c>
      <c r="I94" s="20"/>
      <c r="J94" s="20"/>
      <c r="K94" s="20"/>
      <c r="L94" s="20"/>
      <c r="M94" s="20"/>
      <c r="N94" s="20"/>
      <c r="O94" s="20"/>
      <c r="P94" s="1">
        <f>SUM(U95:U101)</f>
        <v>0</v>
      </c>
      <c r="Q94" s="1">
        <f>SUM(V95:V101)</f>
        <v>0</v>
      </c>
      <c r="R94" s="1">
        <f>SUM(W95:W101)</f>
        <v>0</v>
      </c>
      <c r="Z94" t="str">
        <f t="shared" si="4"/>
        <v>Point Spread Function Monitor </v>
      </c>
    </row>
    <row r="95" spans="1:26" ht="12.75" outlineLevel="3">
      <c r="A95">
        <v>7</v>
      </c>
      <c r="B95" t="str">
        <f aca="true" t="shared" si="6" ref="B95:B101">B$94&amp;E95</f>
        <v>TMT.INS.INST.IRMOS.MOAO.PSFM.MIR</v>
      </c>
      <c r="E95" t="s">
        <v>60</v>
      </c>
      <c r="F95" s="20" t="str">
        <f aca="true" t="shared" si="7" ref="F95:F101">F$94&amp;I95</f>
        <v>IRMOS MOAO Point Spread Function Monitor Mirrors</v>
      </c>
      <c r="G95" s="20"/>
      <c r="H95" s="20"/>
      <c r="I95" s="20" t="s">
        <v>39</v>
      </c>
      <c r="J95" s="20"/>
      <c r="K95" s="20"/>
      <c r="L95" s="20"/>
      <c r="M95" s="20"/>
      <c r="N95" s="20"/>
      <c r="O95" s="20"/>
      <c r="P95"/>
      <c r="S95">
        <v>0</v>
      </c>
      <c r="T95">
        <v>0</v>
      </c>
      <c r="U95">
        <v>0</v>
      </c>
      <c r="V95">
        <v>0</v>
      </c>
      <c r="W95" s="1">
        <f t="shared" si="5"/>
        <v>0</v>
      </c>
      <c r="X95" t="s">
        <v>220</v>
      </c>
      <c r="Z95" t="str">
        <f t="shared" si="4"/>
        <v>Mirrors</v>
      </c>
    </row>
    <row r="96" spans="1:26" ht="12.75" outlineLevel="3">
      <c r="A96">
        <v>7</v>
      </c>
      <c r="B96" t="str">
        <f t="shared" si="6"/>
        <v>TMT.INS.INST.IRMOS.MOAO.PSFM.MNT</v>
      </c>
      <c r="E96" t="s">
        <v>57</v>
      </c>
      <c r="F96" s="20" t="str">
        <f t="shared" si="7"/>
        <v>IRMOS MOAO Point Spread Function Monitor Mirror Mounts</v>
      </c>
      <c r="G96" s="20"/>
      <c r="H96" s="20"/>
      <c r="I96" s="20" t="s">
        <v>40</v>
      </c>
      <c r="J96" s="20"/>
      <c r="K96" s="20"/>
      <c r="L96" s="20"/>
      <c r="M96" s="20"/>
      <c r="N96" s="20"/>
      <c r="O96" s="20"/>
      <c r="P96"/>
      <c r="S96">
        <v>0</v>
      </c>
      <c r="T96">
        <v>0</v>
      </c>
      <c r="U96">
        <v>0</v>
      </c>
      <c r="V96">
        <v>0</v>
      </c>
      <c r="W96" s="1">
        <f t="shared" si="5"/>
        <v>0</v>
      </c>
      <c r="X96" t="s">
        <v>220</v>
      </c>
      <c r="Z96" t="str">
        <f t="shared" si="4"/>
        <v>Mirror Mounts</v>
      </c>
    </row>
    <row r="97" spans="1:26" ht="12.75" outlineLevel="3">
      <c r="A97">
        <v>7</v>
      </c>
      <c r="B97" t="str">
        <f t="shared" si="6"/>
        <v>TMT.INS.INST.IRMOS.MOAO.PSFM.DM</v>
      </c>
      <c r="E97" t="s">
        <v>75</v>
      </c>
      <c r="F97" s="20" t="str">
        <f t="shared" si="7"/>
        <v>IRMOS MOAO Point Spread Function Monitor MEMS-DM</v>
      </c>
      <c r="G97" s="20"/>
      <c r="H97" s="20"/>
      <c r="I97" s="20" t="s">
        <v>202</v>
      </c>
      <c r="J97" s="20"/>
      <c r="K97" s="20"/>
      <c r="L97" s="20"/>
      <c r="M97" s="20"/>
      <c r="N97" s="20"/>
      <c r="O97" s="20"/>
      <c r="P97"/>
      <c r="S97">
        <v>0</v>
      </c>
      <c r="T97">
        <v>0</v>
      </c>
      <c r="U97">
        <v>0</v>
      </c>
      <c r="V97">
        <v>0</v>
      </c>
      <c r="W97" s="1">
        <f t="shared" si="5"/>
        <v>0</v>
      </c>
      <c r="X97" t="s">
        <v>220</v>
      </c>
      <c r="Z97" t="str">
        <f t="shared" si="4"/>
        <v>MEMS-DM</v>
      </c>
    </row>
    <row r="98" spans="1:26" ht="12.75" outlineLevel="3">
      <c r="A98">
        <v>7</v>
      </c>
      <c r="B98" t="str">
        <f t="shared" si="6"/>
        <v>TMT.INS.INST.IRMOS.MOAO.PSFM.DRV</v>
      </c>
      <c r="E98" t="s">
        <v>67</v>
      </c>
      <c r="F98" s="20" t="str">
        <f t="shared" si="7"/>
        <v>IRMOS MOAO Point Spread Function Monitor Drive Electronics</v>
      </c>
      <c r="G98" s="20"/>
      <c r="H98" s="20"/>
      <c r="I98" s="20" t="s">
        <v>33</v>
      </c>
      <c r="J98" s="20"/>
      <c r="K98" s="20"/>
      <c r="L98" s="20"/>
      <c r="M98" s="20"/>
      <c r="N98" s="20"/>
      <c r="O98" s="20"/>
      <c r="P98"/>
      <c r="S98">
        <v>0</v>
      </c>
      <c r="T98">
        <v>0</v>
      </c>
      <c r="U98">
        <v>0</v>
      </c>
      <c r="V98">
        <v>0</v>
      </c>
      <c r="W98" s="1">
        <f t="shared" si="5"/>
        <v>0</v>
      </c>
      <c r="X98" t="s">
        <v>220</v>
      </c>
      <c r="Z98" t="str">
        <f t="shared" si="4"/>
        <v>Drive Electronics</v>
      </c>
    </row>
    <row r="99" spans="1:26" ht="12.75" outlineLevel="3">
      <c r="A99">
        <v>7</v>
      </c>
      <c r="B99" t="str">
        <f t="shared" si="6"/>
        <v>TMT.INS.INST.IRMOS.MOAO.PSFM.CAM</v>
      </c>
      <c r="E99" t="s">
        <v>74</v>
      </c>
      <c r="F99" s="20" t="str">
        <f t="shared" si="7"/>
        <v>IRMOS MOAO Point Spread Function Monitor Camera</v>
      </c>
      <c r="G99" s="20"/>
      <c r="H99" s="20"/>
      <c r="I99" s="20" t="s">
        <v>20</v>
      </c>
      <c r="J99" s="20"/>
      <c r="K99" s="20"/>
      <c r="L99" s="20"/>
      <c r="M99" s="20"/>
      <c r="N99" s="20"/>
      <c r="O99" s="20"/>
      <c r="P99"/>
      <c r="S99">
        <v>0</v>
      </c>
      <c r="T99">
        <v>0</v>
      </c>
      <c r="U99">
        <v>0</v>
      </c>
      <c r="V99">
        <v>0</v>
      </c>
      <c r="W99" s="1">
        <f t="shared" si="5"/>
        <v>0</v>
      </c>
      <c r="X99" t="s">
        <v>220</v>
      </c>
      <c r="Z99" t="str">
        <f t="shared" si="4"/>
        <v>Camera</v>
      </c>
    </row>
    <row r="100" spans="1:26" ht="12.75" outlineLevel="3">
      <c r="A100">
        <v>7</v>
      </c>
      <c r="B100" t="str">
        <f t="shared" si="6"/>
        <v>TMT.INS.INST.IRMOS.MOAO.PSFM.LEN</v>
      </c>
      <c r="E100" t="s">
        <v>205</v>
      </c>
      <c r="F100" s="20" t="str">
        <f t="shared" si="7"/>
        <v>IRMOS MOAO Point Spread Function Monitor Lenses</v>
      </c>
      <c r="G100" s="20"/>
      <c r="H100" s="20"/>
      <c r="I100" s="20" t="s">
        <v>203</v>
      </c>
      <c r="J100" s="20"/>
      <c r="K100" s="20"/>
      <c r="L100" s="20"/>
      <c r="M100" s="20"/>
      <c r="N100" s="20"/>
      <c r="O100" s="20"/>
      <c r="P100"/>
      <c r="S100">
        <v>0</v>
      </c>
      <c r="T100">
        <v>0</v>
      </c>
      <c r="U100">
        <v>0</v>
      </c>
      <c r="V100">
        <v>0</v>
      </c>
      <c r="W100" s="1">
        <f t="shared" si="5"/>
        <v>0</v>
      </c>
      <c r="X100" t="s">
        <v>220</v>
      </c>
      <c r="Z100" t="str">
        <f t="shared" si="4"/>
        <v>Lenses</v>
      </c>
    </row>
    <row r="101" spans="1:26" ht="12.75" outlineLevel="3">
      <c r="A101">
        <v>7</v>
      </c>
      <c r="B101" t="str">
        <f t="shared" si="6"/>
        <v>TMT.INS.INST.IRMOS.MOAO.PSFM.LMT</v>
      </c>
      <c r="E101" t="s">
        <v>206</v>
      </c>
      <c r="F101" s="20" t="str">
        <f t="shared" si="7"/>
        <v>IRMOS MOAO Point Spread Function Monitor Lens Mounts</v>
      </c>
      <c r="G101" s="20"/>
      <c r="H101" s="20"/>
      <c r="I101" s="20" t="s">
        <v>204</v>
      </c>
      <c r="J101" s="20"/>
      <c r="K101" s="20"/>
      <c r="L101" s="20"/>
      <c r="M101" s="20"/>
      <c r="N101" s="20"/>
      <c r="O101" s="20"/>
      <c r="P101"/>
      <c r="S101">
        <v>0</v>
      </c>
      <c r="T101">
        <v>0</v>
      </c>
      <c r="U101">
        <v>0</v>
      </c>
      <c r="V101">
        <v>0</v>
      </c>
      <c r="W101" s="1">
        <f t="shared" si="5"/>
        <v>0</v>
      </c>
      <c r="X101" t="s">
        <v>220</v>
      </c>
      <c r="Z101" t="str">
        <f t="shared" si="4"/>
        <v>Lens Mounts</v>
      </c>
    </row>
    <row r="102" spans="1:26" ht="12.75" outlineLevel="2">
      <c r="A102">
        <v>6</v>
      </c>
      <c r="B102" t="str">
        <f>B$47&amp;D102</f>
        <v>TMT.INS.INST.IRMOS.MOAO.IT</v>
      </c>
      <c r="D102" t="s">
        <v>66</v>
      </c>
      <c r="F102" s="20" t="str">
        <f>F$47&amp;H102</f>
        <v>IRMOS MOAO Integration and Testing</v>
      </c>
      <c r="G102" s="20"/>
      <c r="H102" s="20" t="s">
        <v>19</v>
      </c>
      <c r="I102" s="20"/>
      <c r="J102" s="20"/>
      <c r="K102" s="20"/>
      <c r="L102" s="20"/>
      <c r="M102" s="20"/>
      <c r="N102" s="20"/>
      <c r="O102" s="20"/>
      <c r="P102" s="1">
        <f>U102</f>
        <v>0</v>
      </c>
      <c r="Q102" s="1">
        <f>V102</f>
        <v>0</v>
      </c>
      <c r="R102" s="1">
        <f>W102</f>
        <v>0</v>
      </c>
      <c r="S102">
        <v>0</v>
      </c>
      <c r="T102">
        <v>0</v>
      </c>
      <c r="U102">
        <v>0</v>
      </c>
      <c r="V102">
        <v>0</v>
      </c>
      <c r="W102" s="1">
        <f t="shared" si="5"/>
        <v>0</v>
      </c>
      <c r="X102" t="s">
        <v>219</v>
      </c>
      <c r="Z102" t="str">
        <f t="shared" si="4"/>
        <v>Integration and Testing</v>
      </c>
    </row>
    <row r="103" spans="1:26" ht="12.75" outlineLevel="1">
      <c r="A103">
        <v>5</v>
      </c>
      <c r="B103" t="str">
        <f>B$16&amp;C103</f>
        <v>TMT.INS.INST.IRMOS.OSM</v>
      </c>
      <c r="C103" t="s">
        <v>83</v>
      </c>
      <c r="F103" s="23" t="str">
        <f>F$16&amp;G103</f>
        <v>IRMOS Object Selection Mechanism </v>
      </c>
      <c r="G103" s="23" t="s">
        <v>110</v>
      </c>
      <c r="H103" s="23"/>
      <c r="I103" s="23"/>
      <c r="J103" s="23"/>
      <c r="K103" s="23"/>
      <c r="L103" s="23"/>
      <c r="M103" s="24">
        <f>SUM(P104:P123)</f>
        <v>0</v>
      </c>
      <c r="N103" s="24">
        <f>SUM(Q104:Q123)</f>
        <v>0</v>
      </c>
      <c r="O103" s="24">
        <f>SUM(R104:R123)</f>
        <v>0</v>
      </c>
      <c r="P103"/>
      <c r="Z103" t="str">
        <f t="shared" si="4"/>
        <v>Object Selection Mechanism </v>
      </c>
    </row>
    <row r="104" spans="1:26" ht="12.75" outlineLevel="2">
      <c r="A104">
        <v>6</v>
      </c>
      <c r="B104" t="str">
        <f>B$103&amp;D104</f>
        <v>TMT.INS.INST.IRMOS.OSM.SE</v>
      </c>
      <c r="D104" t="s">
        <v>84</v>
      </c>
      <c r="F104" s="20" t="str">
        <f>F$103&amp;H104</f>
        <v>IRMOS Object Selection Mechanism Systems Engineering</v>
      </c>
      <c r="G104" s="20"/>
      <c r="H104" s="20" t="s">
        <v>9</v>
      </c>
      <c r="I104" s="20"/>
      <c r="J104" s="20"/>
      <c r="K104" s="20"/>
      <c r="L104" s="20"/>
      <c r="M104" s="20"/>
      <c r="N104" s="20"/>
      <c r="O104" s="20"/>
      <c r="P104" s="1">
        <f aca="true" t="shared" si="8" ref="P104:R105">U104</f>
        <v>0</v>
      </c>
      <c r="Q104" s="1">
        <f t="shared" si="8"/>
        <v>0</v>
      </c>
      <c r="R104" s="1">
        <f t="shared" si="8"/>
        <v>0</v>
      </c>
      <c r="S104">
        <v>0</v>
      </c>
      <c r="T104">
        <v>0</v>
      </c>
      <c r="U104">
        <v>0</v>
      </c>
      <c r="V104">
        <v>0</v>
      </c>
      <c r="W104" s="1">
        <f t="shared" si="5"/>
        <v>0</v>
      </c>
      <c r="X104" t="s">
        <v>219</v>
      </c>
      <c r="Z104" t="str">
        <f t="shared" si="4"/>
        <v>Systems Engineering</v>
      </c>
    </row>
    <row r="105" spans="1:26" ht="12.75" outlineLevel="2">
      <c r="A105">
        <v>6</v>
      </c>
      <c r="B105" t="str">
        <f>B$103&amp;D105</f>
        <v>TMT.INS.INST.IRMOS.OSM.STR</v>
      </c>
      <c r="D105" t="s">
        <v>14</v>
      </c>
      <c r="F105" s="20" t="str">
        <f>F$103&amp;H105</f>
        <v>IRMOS Object Selection Mechanism Structure</v>
      </c>
      <c r="G105" s="20"/>
      <c r="H105" s="20" t="s">
        <v>12</v>
      </c>
      <c r="I105" s="20"/>
      <c r="J105" s="20"/>
      <c r="K105" s="20"/>
      <c r="L105" s="20"/>
      <c r="M105" s="20"/>
      <c r="N105" s="20"/>
      <c r="O105" s="20"/>
      <c r="P105" s="1">
        <f t="shared" si="8"/>
        <v>0</v>
      </c>
      <c r="Q105" s="1">
        <f t="shared" si="8"/>
        <v>0</v>
      </c>
      <c r="R105" s="1">
        <f t="shared" si="8"/>
        <v>0</v>
      </c>
      <c r="S105">
        <v>0</v>
      </c>
      <c r="T105">
        <v>0</v>
      </c>
      <c r="U105">
        <v>0</v>
      </c>
      <c r="V105">
        <v>0</v>
      </c>
      <c r="W105" s="1">
        <f t="shared" si="5"/>
        <v>0</v>
      </c>
      <c r="X105" t="s">
        <v>220</v>
      </c>
      <c r="Z105" t="str">
        <f t="shared" si="4"/>
        <v>Structure</v>
      </c>
    </row>
    <row r="106" spans="1:26" ht="12.75" outlineLevel="2">
      <c r="A106">
        <v>6</v>
      </c>
      <c r="B106" t="str">
        <f>B$103&amp;D106</f>
        <v>TMT.INS.INST.IRMOS.OSM.TA</v>
      </c>
      <c r="D106" t="s">
        <v>85</v>
      </c>
      <c r="F106" s="20" t="str">
        <f>F$103&amp;H106</f>
        <v>IRMOS Object Selection Mechanism Tile Array </v>
      </c>
      <c r="G106" s="20"/>
      <c r="H106" s="20" t="s">
        <v>126</v>
      </c>
      <c r="I106" s="20"/>
      <c r="J106" s="20"/>
      <c r="K106" s="20"/>
      <c r="L106" s="20"/>
      <c r="M106" s="20"/>
      <c r="N106" s="20"/>
      <c r="O106" s="20"/>
      <c r="P106" s="1">
        <f>SUM(U107:U115)</f>
        <v>0</v>
      </c>
      <c r="Q106" s="1">
        <f>SUM(V107:V115)</f>
        <v>0</v>
      </c>
      <c r="R106" s="1">
        <f>SUM(W107:W115)</f>
        <v>0</v>
      </c>
      <c r="Z106" t="str">
        <f t="shared" si="4"/>
        <v>Tile Array </v>
      </c>
    </row>
    <row r="107" spans="1:26" ht="12.75" outlineLevel="3">
      <c r="A107">
        <v>7</v>
      </c>
      <c r="B107" t="str">
        <f aca="true" t="shared" si="9" ref="B107:B115">B$106&amp;E107</f>
        <v>TMT.INS.INST.IRMOS.OSM.TA.MIR</v>
      </c>
      <c r="E107" t="s">
        <v>60</v>
      </c>
      <c r="F107" s="20" t="str">
        <f aca="true" t="shared" si="10" ref="F107:F115">F$106&amp;I107</f>
        <v>IRMOS Object Selection Mechanism Tile Array Macro Mirrors</v>
      </c>
      <c r="G107" s="20"/>
      <c r="H107" s="20"/>
      <c r="I107" s="20" t="s">
        <v>189</v>
      </c>
      <c r="J107" s="20"/>
      <c r="K107" s="20"/>
      <c r="L107" s="20"/>
      <c r="M107" s="20"/>
      <c r="N107" s="20"/>
      <c r="O107" s="20"/>
      <c r="P107"/>
      <c r="S107">
        <v>0</v>
      </c>
      <c r="T107">
        <v>0</v>
      </c>
      <c r="U107">
        <v>0</v>
      </c>
      <c r="V107">
        <v>0</v>
      </c>
      <c r="W107" s="1">
        <f t="shared" si="5"/>
        <v>0</v>
      </c>
      <c r="X107" t="s">
        <v>220</v>
      </c>
      <c r="Z107" t="str">
        <f t="shared" si="4"/>
        <v>Macro Mirrors</v>
      </c>
    </row>
    <row r="108" spans="1:26" ht="12.75" outlineLevel="3">
      <c r="A108">
        <v>7</v>
      </c>
      <c r="B108" t="str">
        <f t="shared" si="9"/>
        <v>TMT.INS.INST.IRMOS.OSM.TA.MNT</v>
      </c>
      <c r="E108" t="s">
        <v>57</v>
      </c>
      <c r="F108" s="20" t="str">
        <f t="shared" si="10"/>
        <v>IRMOS Object Selection Mechanism Tile Array Macro Mirror Mounts</v>
      </c>
      <c r="G108" s="20"/>
      <c r="H108" s="20"/>
      <c r="I108" s="20" t="s">
        <v>186</v>
      </c>
      <c r="J108" s="20"/>
      <c r="K108" s="20"/>
      <c r="L108" s="20"/>
      <c r="M108" s="20"/>
      <c r="N108" s="20"/>
      <c r="O108" s="20"/>
      <c r="P108"/>
      <c r="S108">
        <v>0</v>
      </c>
      <c r="T108">
        <v>0</v>
      </c>
      <c r="U108">
        <v>0</v>
      </c>
      <c r="V108">
        <v>0</v>
      </c>
      <c r="W108" s="1">
        <f t="shared" si="5"/>
        <v>0</v>
      </c>
      <c r="X108" t="s">
        <v>220</v>
      </c>
      <c r="Z108" t="str">
        <f t="shared" si="4"/>
        <v>Macro Mirror Mounts</v>
      </c>
    </row>
    <row r="109" spans="1:26" ht="12.75" outlineLevel="3">
      <c r="A109">
        <v>7</v>
      </c>
      <c r="B109" t="str">
        <f t="shared" si="9"/>
        <v>TMT.INS.INST.IRMOS.OSM.TA.MOT</v>
      </c>
      <c r="E109" t="s">
        <v>65</v>
      </c>
      <c r="F109" s="20" t="str">
        <f t="shared" si="10"/>
        <v>IRMOS Object Selection Mechanism Tile Array Macro Mirror Motors</v>
      </c>
      <c r="G109" s="20"/>
      <c r="H109" s="20"/>
      <c r="I109" s="20" t="s">
        <v>187</v>
      </c>
      <c r="J109" s="20"/>
      <c r="K109" s="20"/>
      <c r="L109" s="20"/>
      <c r="M109" s="20"/>
      <c r="N109" s="20"/>
      <c r="O109" s="20"/>
      <c r="P109"/>
      <c r="S109">
        <v>0</v>
      </c>
      <c r="T109">
        <v>0</v>
      </c>
      <c r="U109">
        <v>0</v>
      </c>
      <c r="V109">
        <v>0</v>
      </c>
      <c r="W109" s="1">
        <f t="shared" si="5"/>
        <v>0</v>
      </c>
      <c r="X109" t="s">
        <v>220</v>
      </c>
      <c r="Z109" t="str">
        <f t="shared" si="4"/>
        <v>Macro Mirror Motors</v>
      </c>
    </row>
    <row r="110" spans="1:26" ht="12.75" outlineLevel="3">
      <c r="A110">
        <v>7</v>
      </c>
      <c r="B110" t="str">
        <f t="shared" si="9"/>
        <v>TMT.INS.INST.IRMOS.OSM.TA.ENC</v>
      </c>
      <c r="E110" t="s">
        <v>198</v>
      </c>
      <c r="F110" s="20" t="str">
        <f t="shared" si="10"/>
        <v>IRMOS Object Selection Mechanism Tile Array Macro Mirror Encoders</v>
      </c>
      <c r="G110" s="20"/>
      <c r="H110" s="20"/>
      <c r="I110" s="20" t="s">
        <v>207</v>
      </c>
      <c r="J110" s="20"/>
      <c r="K110" s="20"/>
      <c r="L110" s="20"/>
      <c r="M110" s="20"/>
      <c r="N110" s="20"/>
      <c r="O110" s="20"/>
      <c r="P110"/>
      <c r="S110">
        <v>0</v>
      </c>
      <c r="T110">
        <v>0</v>
      </c>
      <c r="U110">
        <v>0</v>
      </c>
      <c r="V110">
        <v>0</v>
      </c>
      <c r="W110" s="1">
        <f t="shared" si="5"/>
        <v>0</v>
      </c>
      <c r="X110" t="s">
        <v>220</v>
      </c>
      <c r="Z110" t="str">
        <f t="shared" si="4"/>
        <v>Macro Mirror Encoders</v>
      </c>
    </row>
    <row r="111" spans="1:26" ht="12.75" outlineLevel="3">
      <c r="A111">
        <v>7</v>
      </c>
      <c r="B111" t="str">
        <f t="shared" si="9"/>
        <v>TMT.INS.INST.IRMOS.OSM.TA.MMIR</v>
      </c>
      <c r="E111" t="s">
        <v>194</v>
      </c>
      <c r="F111" s="20" t="str">
        <f t="shared" si="10"/>
        <v>IRMOS Object Selection Mechanism Tile Array Mini Mirrors</v>
      </c>
      <c r="G111" s="20"/>
      <c r="H111" s="20"/>
      <c r="I111" s="20" t="s">
        <v>188</v>
      </c>
      <c r="J111" s="20"/>
      <c r="K111" s="20"/>
      <c r="L111" s="20"/>
      <c r="M111" s="20"/>
      <c r="N111" s="20"/>
      <c r="O111" s="20"/>
      <c r="P111"/>
      <c r="S111">
        <v>0</v>
      </c>
      <c r="T111">
        <v>0</v>
      </c>
      <c r="U111">
        <v>0</v>
      </c>
      <c r="V111">
        <v>0</v>
      </c>
      <c r="W111" s="1">
        <f t="shared" si="5"/>
        <v>0</v>
      </c>
      <c r="X111" t="s">
        <v>220</v>
      </c>
      <c r="Z111" t="str">
        <f t="shared" si="4"/>
        <v>Mini Mirrors</v>
      </c>
    </row>
    <row r="112" spans="1:26" ht="12.75" outlineLevel="3">
      <c r="A112">
        <v>7</v>
      </c>
      <c r="B112" t="str">
        <f t="shared" si="9"/>
        <v>TMT.INS.INST.IRMOS.OSM.TA.MMNT</v>
      </c>
      <c r="E112" t="s">
        <v>195</v>
      </c>
      <c r="F112" s="20" t="str">
        <f t="shared" si="10"/>
        <v>IRMOS Object Selection Mechanism Tile Array Mini Mirror Mounts</v>
      </c>
      <c r="G112" s="20"/>
      <c r="H112" s="20"/>
      <c r="I112" s="20" t="s">
        <v>190</v>
      </c>
      <c r="J112" s="20"/>
      <c r="K112" s="20"/>
      <c r="L112" s="20"/>
      <c r="M112" s="20"/>
      <c r="N112" s="20"/>
      <c r="O112" s="20"/>
      <c r="P112"/>
      <c r="S112">
        <v>0</v>
      </c>
      <c r="T112">
        <v>0</v>
      </c>
      <c r="U112">
        <v>0</v>
      </c>
      <c r="V112">
        <v>0</v>
      </c>
      <c r="W112" s="1">
        <f t="shared" si="5"/>
        <v>0</v>
      </c>
      <c r="X112" t="s">
        <v>220</v>
      </c>
      <c r="Z112" t="str">
        <f t="shared" si="4"/>
        <v>Mini Mirror Mounts</v>
      </c>
    </row>
    <row r="113" spans="1:26" ht="12.75" outlineLevel="3">
      <c r="A113">
        <v>7</v>
      </c>
      <c r="B113" t="str">
        <f t="shared" si="9"/>
        <v>TMT.INS.INST.IRMOS.OSM.TA.MMOT</v>
      </c>
      <c r="E113" t="s">
        <v>196</v>
      </c>
      <c r="F113" s="20" t="str">
        <f t="shared" si="10"/>
        <v>IRMOS Object Selection Mechanism Tile Array Mini Mirror Motors</v>
      </c>
      <c r="G113" s="20"/>
      <c r="H113" s="20"/>
      <c r="I113" s="20" t="s">
        <v>191</v>
      </c>
      <c r="J113" s="20"/>
      <c r="K113" s="20"/>
      <c r="L113" s="20"/>
      <c r="M113" s="20"/>
      <c r="N113" s="20"/>
      <c r="O113" s="20"/>
      <c r="P113"/>
      <c r="S113">
        <v>0</v>
      </c>
      <c r="T113">
        <v>0</v>
      </c>
      <c r="U113">
        <v>0</v>
      </c>
      <c r="V113">
        <v>0</v>
      </c>
      <c r="W113" s="1">
        <f t="shared" si="5"/>
        <v>0</v>
      </c>
      <c r="X113" t="s">
        <v>220</v>
      </c>
      <c r="Z113" t="str">
        <f t="shared" si="4"/>
        <v>Mini Mirror Motors</v>
      </c>
    </row>
    <row r="114" spans="1:26" ht="12.75" outlineLevel="3">
      <c r="A114">
        <v>7</v>
      </c>
      <c r="B114" t="str">
        <f t="shared" si="9"/>
        <v>TMT.INS.INST.IRMOS.OSM.TA.MENC</v>
      </c>
      <c r="E114" t="s">
        <v>208</v>
      </c>
      <c r="F114" s="20" t="str">
        <f t="shared" si="10"/>
        <v>IRMOS Object Selection Mechanism Tile Array Mini Mirror Encoders</v>
      </c>
      <c r="G114" s="20"/>
      <c r="H114" s="20"/>
      <c r="I114" s="20" t="s">
        <v>192</v>
      </c>
      <c r="J114" s="20"/>
      <c r="K114" s="20"/>
      <c r="L114" s="20"/>
      <c r="M114" s="20"/>
      <c r="N114" s="20"/>
      <c r="O114" s="20"/>
      <c r="P114"/>
      <c r="S114">
        <v>0</v>
      </c>
      <c r="T114">
        <v>0</v>
      </c>
      <c r="U114">
        <v>0</v>
      </c>
      <c r="V114">
        <v>0</v>
      </c>
      <c r="W114" s="1">
        <f t="shared" si="5"/>
        <v>0</v>
      </c>
      <c r="X114" t="s">
        <v>220</v>
      </c>
      <c r="Z114" t="str">
        <f t="shared" si="4"/>
        <v>Mini Mirror Encoders</v>
      </c>
    </row>
    <row r="115" spans="1:26" ht="12.75" outlineLevel="3">
      <c r="A115">
        <v>7</v>
      </c>
      <c r="B115" t="str">
        <f t="shared" si="9"/>
        <v>TMT.INS.INST.IRMOS.OSM.TA.FMIR</v>
      </c>
      <c r="E115" t="s">
        <v>197</v>
      </c>
      <c r="F115" s="20" t="str">
        <f t="shared" si="10"/>
        <v>IRMOS Object Selection Mechanism Tile Array Faceted Micro Mirror</v>
      </c>
      <c r="G115" s="20"/>
      <c r="H115" s="20"/>
      <c r="I115" s="20" t="s">
        <v>193</v>
      </c>
      <c r="J115" s="20"/>
      <c r="K115" s="20"/>
      <c r="L115" s="20"/>
      <c r="M115" s="20"/>
      <c r="N115" s="20"/>
      <c r="O115" s="20"/>
      <c r="P115"/>
      <c r="S115">
        <v>0</v>
      </c>
      <c r="T115">
        <v>0</v>
      </c>
      <c r="U115">
        <v>0</v>
      </c>
      <c r="V115">
        <v>0</v>
      </c>
      <c r="W115" s="1">
        <f t="shared" si="5"/>
        <v>0</v>
      </c>
      <c r="X115" t="s">
        <v>220</v>
      </c>
      <c r="Z115" t="str">
        <f t="shared" si="4"/>
        <v>Faceted Micro Mirror</v>
      </c>
    </row>
    <row r="116" spans="1:26" ht="12.75" outlineLevel="2">
      <c r="A116">
        <v>6</v>
      </c>
      <c r="B116" t="str">
        <f>B$103&amp;D116</f>
        <v>TMT.INS.INST.IRMOS.OSM.SM</v>
      </c>
      <c r="D116" t="s">
        <v>86</v>
      </c>
      <c r="F116" s="20" t="str">
        <f>F$103&amp;H116</f>
        <v>IRMOS Object Selection Mechanism Steering Mirror </v>
      </c>
      <c r="G116" s="20"/>
      <c r="H116" s="20" t="s">
        <v>125</v>
      </c>
      <c r="I116" s="20"/>
      <c r="J116" s="20"/>
      <c r="K116" s="20"/>
      <c r="L116" s="20"/>
      <c r="M116" s="20"/>
      <c r="N116" s="20"/>
      <c r="O116" s="20"/>
      <c r="P116" s="1">
        <f>SUM(U117:U119)</f>
        <v>0</v>
      </c>
      <c r="Q116" s="1">
        <f>SUM(V117:V119)</f>
        <v>0</v>
      </c>
      <c r="R116" s="1">
        <f>SUM(W117:W119)</f>
        <v>0</v>
      </c>
      <c r="Z116" t="str">
        <f t="shared" si="4"/>
        <v>Steering Mirror </v>
      </c>
    </row>
    <row r="117" spans="1:26" ht="12.75" outlineLevel="3">
      <c r="A117">
        <v>7</v>
      </c>
      <c r="B117" t="str">
        <f>B$116&amp;E117</f>
        <v>TMT.INS.INST.IRMOS.OSM.SM.MIR</v>
      </c>
      <c r="E117" t="s">
        <v>60</v>
      </c>
      <c r="F117" s="20" t="str">
        <f>F$116&amp;I117</f>
        <v>IRMOS Object Selection Mechanism Steering Mirror Mirror</v>
      </c>
      <c r="G117" s="20"/>
      <c r="H117" s="20"/>
      <c r="I117" s="20" t="s">
        <v>27</v>
      </c>
      <c r="J117" s="20"/>
      <c r="K117" s="20"/>
      <c r="L117" s="20"/>
      <c r="M117" s="20"/>
      <c r="N117" s="20"/>
      <c r="O117" s="20"/>
      <c r="P117"/>
      <c r="S117">
        <v>0</v>
      </c>
      <c r="T117">
        <v>0</v>
      </c>
      <c r="U117">
        <v>0</v>
      </c>
      <c r="V117">
        <v>0</v>
      </c>
      <c r="W117" s="1">
        <f t="shared" si="5"/>
        <v>0</v>
      </c>
      <c r="X117" t="s">
        <v>220</v>
      </c>
      <c r="Z117" t="str">
        <f t="shared" si="4"/>
        <v>Mirror</v>
      </c>
    </row>
    <row r="118" spans="1:26" ht="12.75" outlineLevel="3">
      <c r="A118">
        <v>7</v>
      </c>
      <c r="B118" t="str">
        <f>B$116&amp;E118</f>
        <v>TMT.INS.INST.IRMOS.OSM.SM.MNT</v>
      </c>
      <c r="E118" t="s">
        <v>57</v>
      </c>
      <c r="F118" s="20" t="str">
        <f>F$116&amp;I118</f>
        <v>IRMOS Object Selection Mechanism Steering Mirror Mirror Mount</v>
      </c>
      <c r="G118" s="20"/>
      <c r="H118" s="20"/>
      <c r="I118" s="20" t="s">
        <v>28</v>
      </c>
      <c r="J118" s="20"/>
      <c r="K118" s="20"/>
      <c r="L118" s="20"/>
      <c r="M118" s="20"/>
      <c r="N118" s="20"/>
      <c r="O118" s="20"/>
      <c r="P118"/>
      <c r="S118">
        <v>0</v>
      </c>
      <c r="T118">
        <v>0</v>
      </c>
      <c r="U118">
        <v>0</v>
      </c>
      <c r="V118">
        <v>0</v>
      </c>
      <c r="W118" s="1">
        <f t="shared" si="5"/>
        <v>0</v>
      </c>
      <c r="X118" t="s">
        <v>220</v>
      </c>
      <c r="Z118" t="str">
        <f t="shared" si="4"/>
        <v>Mirror Mount</v>
      </c>
    </row>
    <row r="119" spans="1:26" ht="12.75" outlineLevel="3">
      <c r="A119">
        <v>7</v>
      </c>
      <c r="B119" t="str">
        <f>B$116&amp;E119</f>
        <v>TMT.INS.INST.IRMOS.OSM.SM.STG</v>
      </c>
      <c r="E119" t="s">
        <v>181</v>
      </c>
      <c r="F119" s="20" t="str">
        <f>F$116&amp;I119</f>
        <v>IRMOS Object Selection Mechanism Steering Mirror Stage</v>
      </c>
      <c r="G119" s="20"/>
      <c r="H119" s="20"/>
      <c r="I119" s="20" t="s">
        <v>180</v>
      </c>
      <c r="J119" s="20"/>
      <c r="K119" s="20"/>
      <c r="L119" s="20"/>
      <c r="M119" s="20"/>
      <c r="N119" s="20"/>
      <c r="O119" s="20"/>
      <c r="P119"/>
      <c r="S119">
        <v>0</v>
      </c>
      <c r="T119">
        <v>0</v>
      </c>
      <c r="U119">
        <v>0</v>
      </c>
      <c r="V119">
        <v>0</v>
      </c>
      <c r="W119" s="1">
        <f t="shared" si="5"/>
        <v>0</v>
      </c>
      <c r="X119" t="s">
        <v>220</v>
      </c>
      <c r="Z119" t="str">
        <f t="shared" si="4"/>
        <v>Stage</v>
      </c>
    </row>
    <row r="120" spans="1:26" ht="12.75" outlineLevel="2">
      <c r="A120">
        <v>6</v>
      </c>
      <c r="B120" t="str">
        <f>B$103&amp;D120</f>
        <v>TMT.INS.INST.IRMOS.OSM.PARM</v>
      </c>
      <c r="D120" t="s">
        <v>87</v>
      </c>
      <c r="F120" s="20" t="str">
        <f>F$103&amp;H120</f>
        <v>IRMOS Object Selection Mechanism Paraboloid Mirror </v>
      </c>
      <c r="G120" s="20"/>
      <c r="H120" s="20" t="s">
        <v>124</v>
      </c>
      <c r="I120" s="20"/>
      <c r="J120" s="20"/>
      <c r="K120" s="20"/>
      <c r="L120" s="20"/>
      <c r="M120" s="20"/>
      <c r="N120" s="20"/>
      <c r="O120" s="20"/>
      <c r="P120" s="1">
        <f>SUM(U121:U122)</f>
        <v>0</v>
      </c>
      <c r="Q120" s="1">
        <f>SUM(V121:V122)</f>
        <v>0</v>
      </c>
      <c r="R120" s="1">
        <f>SUM(W121:W122)</f>
        <v>0</v>
      </c>
      <c r="Z120" t="str">
        <f t="shared" si="4"/>
        <v>Paraboloid Mirror </v>
      </c>
    </row>
    <row r="121" spans="1:26" ht="12.75" outlineLevel="3">
      <c r="A121">
        <v>7</v>
      </c>
      <c r="B121" t="str">
        <f>B$120&amp;E121</f>
        <v>TMT.INS.INST.IRMOS.OSM.PARM.MIR</v>
      </c>
      <c r="E121" t="s">
        <v>60</v>
      </c>
      <c r="F121" s="20" t="str">
        <f>F$120&amp;I121</f>
        <v>IRMOS Object Selection Mechanism Paraboloid Mirror Mirror</v>
      </c>
      <c r="G121" s="20"/>
      <c r="H121" s="20"/>
      <c r="I121" s="20" t="s">
        <v>27</v>
      </c>
      <c r="J121" s="20"/>
      <c r="K121" s="20"/>
      <c r="L121" s="20"/>
      <c r="M121" s="20"/>
      <c r="N121" s="20"/>
      <c r="O121" s="20"/>
      <c r="P121"/>
      <c r="S121">
        <v>0</v>
      </c>
      <c r="T121">
        <v>0</v>
      </c>
      <c r="U121">
        <v>0</v>
      </c>
      <c r="V121">
        <v>0</v>
      </c>
      <c r="W121" s="1">
        <f t="shared" si="5"/>
        <v>0</v>
      </c>
      <c r="X121" t="s">
        <v>220</v>
      </c>
      <c r="Z121" t="str">
        <f t="shared" si="4"/>
        <v>Mirror</v>
      </c>
    </row>
    <row r="122" spans="1:26" ht="12.75" outlineLevel="3">
      <c r="A122">
        <v>7</v>
      </c>
      <c r="B122" t="str">
        <f>B$120&amp;E122</f>
        <v>TMT.INS.INST.IRMOS.OSM.PARM.MNT</v>
      </c>
      <c r="E122" t="s">
        <v>57</v>
      </c>
      <c r="F122" s="20" t="str">
        <f>F$120&amp;I122</f>
        <v>IRMOS Object Selection Mechanism Paraboloid Mirror Mirror Mount</v>
      </c>
      <c r="G122" s="20"/>
      <c r="H122" s="20"/>
      <c r="I122" s="20" t="s">
        <v>28</v>
      </c>
      <c r="J122" s="20"/>
      <c r="K122" s="20"/>
      <c r="L122" s="20"/>
      <c r="M122" s="20"/>
      <c r="N122" s="20"/>
      <c r="O122" s="20"/>
      <c r="P122"/>
      <c r="S122">
        <v>0</v>
      </c>
      <c r="T122">
        <v>0</v>
      </c>
      <c r="U122">
        <v>0</v>
      </c>
      <c r="V122">
        <v>0</v>
      </c>
      <c r="W122" s="1">
        <f t="shared" si="5"/>
        <v>0</v>
      </c>
      <c r="X122" t="s">
        <v>220</v>
      </c>
      <c r="Z122" t="str">
        <f t="shared" si="4"/>
        <v>Mirror Mount</v>
      </c>
    </row>
    <row r="123" spans="1:26" ht="12.75" outlineLevel="2">
      <c r="A123">
        <v>6</v>
      </c>
      <c r="B123" t="str">
        <f>B$103&amp;D123</f>
        <v>TMT.INS.INST.IRMOS.OSM.IT</v>
      </c>
      <c r="D123" t="s">
        <v>66</v>
      </c>
      <c r="F123" s="20" t="str">
        <f>F$103&amp;H123</f>
        <v>IRMOS Object Selection Mechanism Integration and Testing</v>
      </c>
      <c r="G123" s="20"/>
      <c r="H123" s="20" t="s">
        <v>19</v>
      </c>
      <c r="I123" s="20"/>
      <c r="J123" s="20"/>
      <c r="K123" s="20"/>
      <c r="L123" s="20"/>
      <c r="M123" s="20"/>
      <c r="N123" s="20"/>
      <c r="O123" s="20"/>
      <c r="P123" s="1">
        <f>U123</f>
        <v>0</v>
      </c>
      <c r="Q123" s="1">
        <f>V123</f>
        <v>0</v>
      </c>
      <c r="R123" s="1">
        <f>W123</f>
        <v>0</v>
      </c>
      <c r="S123">
        <v>0</v>
      </c>
      <c r="T123">
        <v>0</v>
      </c>
      <c r="U123">
        <v>0</v>
      </c>
      <c r="V123">
        <v>0</v>
      </c>
      <c r="W123" s="1">
        <f t="shared" si="5"/>
        <v>0</v>
      </c>
      <c r="X123" t="s">
        <v>219</v>
      </c>
      <c r="Z123" t="str">
        <f t="shared" si="4"/>
        <v>Integration and Testing</v>
      </c>
    </row>
    <row r="124" spans="1:26" ht="12.75" outlineLevel="1">
      <c r="A124">
        <v>5</v>
      </c>
      <c r="B124" t="str">
        <f>B$16&amp;C124</f>
        <v>TMT.INS.INST.IRMOS.SPEC</v>
      </c>
      <c r="C124" t="s">
        <v>88</v>
      </c>
      <c r="F124" s="20" t="str">
        <f>F$16&amp;G124</f>
        <v>IRMOS Spectrograph </v>
      </c>
      <c r="G124" s="20" t="s">
        <v>111</v>
      </c>
      <c r="H124" s="20"/>
      <c r="I124" s="20"/>
      <c r="J124" s="20"/>
      <c r="K124" s="20"/>
      <c r="L124" s="20"/>
      <c r="M124" s="22">
        <f>SUM(P125:P158)</f>
        <v>0</v>
      </c>
      <c r="N124" s="22">
        <f>SUM(Q125:Q158)</f>
        <v>0</v>
      </c>
      <c r="O124" s="22">
        <f>SUM(R125:R158)</f>
        <v>0</v>
      </c>
      <c r="P124"/>
      <c r="Z124" t="str">
        <f t="shared" si="4"/>
        <v>Spectrograph </v>
      </c>
    </row>
    <row r="125" spans="1:26" ht="12.75" outlineLevel="2">
      <c r="A125">
        <v>6</v>
      </c>
      <c r="B125" t="str">
        <f>B$124&amp;D125</f>
        <v>TMT.INS.INST.IRMOS.SPEC.SE</v>
      </c>
      <c r="D125" t="s">
        <v>84</v>
      </c>
      <c r="F125" s="20" t="str">
        <f>F$124&amp;H125</f>
        <v>IRMOS Spectrograph Systems Engineering </v>
      </c>
      <c r="G125" s="20"/>
      <c r="H125" s="20" t="s">
        <v>122</v>
      </c>
      <c r="I125" s="20"/>
      <c r="J125" s="20"/>
      <c r="K125" s="20"/>
      <c r="L125" s="20"/>
      <c r="M125" s="20"/>
      <c r="N125" s="20"/>
      <c r="O125" s="20"/>
      <c r="P125" s="1">
        <f aca="true" t="shared" si="11" ref="P125:R127">U125</f>
        <v>0</v>
      </c>
      <c r="Q125" s="1">
        <f t="shared" si="11"/>
        <v>0</v>
      </c>
      <c r="R125" s="1">
        <f t="shared" si="11"/>
        <v>0</v>
      </c>
      <c r="S125">
        <v>0</v>
      </c>
      <c r="T125">
        <v>0</v>
      </c>
      <c r="U125">
        <v>0</v>
      </c>
      <c r="V125">
        <v>0</v>
      </c>
      <c r="W125" s="1">
        <f t="shared" si="5"/>
        <v>0</v>
      </c>
      <c r="X125" t="s">
        <v>219</v>
      </c>
      <c r="Z125" t="str">
        <f t="shared" si="4"/>
        <v>Systems Engineering </v>
      </c>
    </row>
    <row r="126" spans="1:26" ht="12.75" outlineLevel="2">
      <c r="A126">
        <v>6</v>
      </c>
      <c r="B126" t="str">
        <f>B$124&amp;D126</f>
        <v>TMT.INS.INST.IRMOS.SPEC.STR</v>
      </c>
      <c r="D126" t="s">
        <v>14</v>
      </c>
      <c r="F126" s="20" t="str">
        <f>F$124&amp;H126</f>
        <v>IRMOS Spectrograph Structure </v>
      </c>
      <c r="G126" s="20"/>
      <c r="H126" s="20" t="s">
        <v>142</v>
      </c>
      <c r="I126" s="20"/>
      <c r="J126" s="20"/>
      <c r="K126" s="20"/>
      <c r="L126" s="20"/>
      <c r="M126" s="20"/>
      <c r="N126" s="20"/>
      <c r="O126" s="20"/>
      <c r="P126" s="1">
        <f t="shared" si="11"/>
        <v>0</v>
      </c>
      <c r="Q126" s="1">
        <f t="shared" si="11"/>
        <v>0</v>
      </c>
      <c r="R126" s="1">
        <f t="shared" si="11"/>
        <v>0</v>
      </c>
      <c r="S126">
        <v>0</v>
      </c>
      <c r="T126">
        <v>0</v>
      </c>
      <c r="U126">
        <v>0</v>
      </c>
      <c r="V126">
        <v>0</v>
      </c>
      <c r="W126" s="1">
        <f t="shared" si="5"/>
        <v>0</v>
      </c>
      <c r="X126" t="s">
        <v>220</v>
      </c>
      <c r="Z126" t="str">
        <f t="shared" si="4"/>
        <v>Structure </v>
      </c>
    </row>
    <row r="127" spans="1:26" ht="12.75" outlineLevel="2">
      <c r="A127">
        <v>6</v>
      </c>
      <c r="B127" t="str">
        <f>B$124&amp;D127</f>
        <v>TMT.INS.INST.IRMOS.SPEC.DWR</v>
      </c>
      <c r="D127" t="s">
        <v>226</v>
      </c>
      <c r="F127" s="20" t="str">
        <f>F$124&amp;H127</f>
        <v>IRMOS Spectrograph Dewar</v>
      </c>
      <c r="G127" s="20"/>
      <c r="H127" s="20" t="s">
        <v>225</v>
      </c>
      <c r="I127" s="20"/>
      <c r="J127" s="20"/>
      <c r="K127" s="20"/>
      <c r="L127" s="20"/>
      <c r="M127" s="20"/>
      <c r="N127" s="20"/>
      <c r="O127" s="20"/>
      <c r="P127" s="1">
        <f t="shared" si="11"/>
        <v>0</v>
      </c>
      <c r="Q127" s="1">
        <f t="shared" si="11"/>
        <v>0</v>
      </c>
      <c r="R127" s="1">
        <f t="shared" si="11"/>
        <v>0</v>
      </c>
      <c r="S127">
        <v>0</v>
      </c>
      <c r="T127">
        <v>0</v>
      </c>
      <c r="U127">
        <v>0</v>
      </c>
      <c r="V127">
        <v>0</v>
      </c>
      <c r="W127" s="1">
        <f t="shared" si="5"/>
        <v>0</v>
      </c>
      <c r="X127" t="s">
        <v>220</v>
      </c>
      <c r="Z127" t="str">
        <f t="shared" si="4"/>
        <v>Dewar</v>
      </c>
    </row>
    <row r="128" spans="1:26" ht="12.75" outlineLevel="2">
      <c r="A128">
        <v>6</v>
      </c>
      <c r="B128" t="str">
        <f>B$124&amp;D128</f>
        <v>TMT.INS.INST.IRMOS.SPEC.OBJM</v>
      </c>
      <c r="D128" t="s">
        <v>89</v>
      </c>
      <c r="F128" s="20" t="str">
        <f>F$124&amp;H128</f>
        <v>IRMOS Spectrograph Object Magnifier </v>
      </c>
      <c r="G128" s="20"/>
      <c r="H128" s="20" t="s">
        <v>123</v>
      </c>
      <c r="I128" s="20"/>
      <c r="J128" s="20"/>
      <c r="K128" s="20"/>
      <c r="L128" s="20"/>
      <c r="M128" s="20"/>
      <c r="N128" s="20"/>
      <c r="O128" s="20"/>
      <c r="P128" s="1">
        <f>SUM(U129:U131)</f>
        <v>0</v>
      </c>
      <c r="Q128" s="1">
        <f>SUM(V129:V131)</f>
        <v>0</v>
      </c>
      <c r="R128" s="1">
        <f>SUM(W129:W131)</f>
        <v>0</v>
      </c>
      <c r="Z128" t="str">
        <f t="shared" si="4"/>
        <v>Object Magnifier </v>
      </c>
    </row>
    <row r="129" spans="1:26" ht="12.75" outlineLevel="3">
      <c r="A129">
        <v>7</v>
      </c>
      <c r="B129" t="str">
        <f>B$128&amp;E129</f>
        <v>TMT.INS.INST.IRMOS.SPEC.OBJM.WHL</v>
      </c>
      <c r="E129" t="s">
        <v>183</v>
      </c>
      <c r="F129" s="20" t="str">
        <f>F$128&amp;I129</f>
        <v>IRMOS Spectrograph Object Magnifier Wheel</v>
      </c>
      <c r="G129" s="20"/>
      <c r="H129" s="20"/>
      <c r="I129" s="20" t="s">
        <v>182</v>
      </c>
      <c r="J129" s="20"/>
      <c r="K129" s="20"/>
      <c r="L129" s="20"/>
      <c r="M129" s="20"/>
      <c r="N129" s="20"/>
      <c r="O129" s="20"/>
      <c r="P129" s="1"/>
      <c r="Q129" s="1"/>
      <c r="S129">
        <v>0</v>
      </c>
      <c r="T129">
        <v>0</v>
      </c>
      <c r="U129">
        <v>0</v>
      </c>
      <c r="V129">
        <v>0</v>
      </c>
      <c r="W129" s="1">
        <f t="shared" si="5"/>
        <v>0</v>
      </c>
      <c r="X129" t="s">
        <v>220</v>
      </c>
      <c r="Z129" t="str">
        <f t="shared" si="4"/>
        <v>Wheel</v>
      </c>
    </row>
    <row r="130" spans="1:26" ht="12.75" outlineLevel="3">
      <c r="A130">
        <v>7</v>
      </c>
      <c r="B130" t="str">
        <f>B$128&amp;E130</f>
        <v>TMT.INS.INST.IRMOS.SPEC.OBJM.MIR</v>
      </c>
      <c r="E130" t="s">
        <v>60</v>
      </c>
      <c r="F130" s="20" t="str">
        <f>F$128&amp;I130</f>
        <v>IRMOS Spectrograph Object Magnifier Mirrors</v>
      </c>
      <c r="G130" s="20"/>
      <c r="H130" s="20"/>
      <c r="I130" s="20" t="s">
        <v>39</v>
      </c>
      <c r="J130" s="20"/>
      <c r="K130" s="20"/>
      <c r="L130" s="20"/>
      <c r="M130" s="20"/>
      <c r="N130" s="20"/>
      <c r="O130" s="20"/>
      <c r="P130" s="1"/>
      <c r="Q130" s="1"/>
      <c r="S130">
        <v>0</v>
      </c>
      <c r="T130">
        <v>0</v>
      </c>
      <c r="U130">
        <v>0</v>
      </c>
      <c r="V130">
        <v>0</v>
      </c>
      <c r="W130" s="1">
        <f t="shared" si="5"/>
        <v>0</v>
      </c>
      <c r="X130" t="s">
        <v>220</v>
      </c>
      <c r="Z130" t="str">
        <f t="shared" si="4"/>
        <v>Mirrors</v>
      </c>
    </row>
    <row r="131" spans="1:26" ht="12.75" outlineLevel="3">
      <c r="A131">
        <v>7</v>
      </c>
      <c r="B131" t="str">
        <f>B$128&amp;E131</f>
        <v>TMT.INS.INST.IRMOS.SPEC.OBJM.MNT</v>
      </c>
      <c r="E131" t="s">
        <v>57</v>
      </c>
      <c r="F131" s="20" t="str">
        <f>F$128&amp;I131</f>
        <v>IRMOS Spectrograph Object Magnifier Mirror Mounts</v>
      </c>
      <c r="G131" s="20"/>
      <c r="H131" s="20"/>
      <c r="I131" s="20" t="s">
        <v>40</v>
      </c>
      <c r="J131" s="20"/>
      <c r="K131" s="20"/>
      <c r="L131" s="20"/>
      <c r="M131" s="20"/>
      <c r="N131" s="20"/>
      <c r="O131" s="20"/>
      <c r="P131" s="1"/>
      <c r="Q131" s="1"/>
      <c r="S131">
        <v>0</v>
      </c>
      <c r="T131">
        <v>0</v>
      </c>
      <c r="U131">
        <v>0</v>
      </c>
      <c r="V131">
        <v>0</v>
      </c>
      <c r="W131" s="1">
        <f t="shared" si="5"/>
        <v>0</v>
      </c>
      <c r="X131" t="s">
        <v>220</v>
      </c>
      <c r="Z131" t="str">
        <f t="shared" si="4"/>
        <v>Mirror Mounts</v>
      </c>
    </row>
    <row r="132" spans="1:26" ht="12.75" outlineLevel="2">
      <c r="A132">
        <v>6</v>
      </c>
      <c r="B132" t="str">
        <f>B$124&amp;D132</f>
        <v>TMT.INS.INST.IRMOS.SPEC.IMSL</v>
      </c>
      <c r="D132" t="s">
        <v>90</v>
      </c>
      <c r="F132" s="20" t="str">
        <f>F$124&amp;H132</f>
        <v>IRMOS Spectrograph Image Slicer </v>
      </c>
      <c r="G132" s="20"/>
      <c r="H132" s="20" t="s">
        <v>121</v>
      </c>
      <c r="I132" s="20"/>
      <c r="J132" s="20"/>
      <c r="K132" s="20"/>
      <c r="L132" s="20"/>
      <c r="M132" s="20"/>
      <c r="N132" s="20"/>
      <c r="O132" s="20"/>
      <c r="P132" s="1">
        <f>SUM(U133:U134)</f>
        <v>0</v>
      </c>
      <c r="Q132" s="1">
        <f>SUM(V133:V134)</f>
        <v>0</v>
      </c>
      <c r="R132" s="1">
        <f>SUM(W133:W134)</f>
        <v>0</v>
      </c>
      <c r="Z132" t="str">
        <f t="shared" si="4"/>
        <v>Image Slicer </v>
      </c>
    </row>
    <row r="133" spans="1:26" ht="12.75" outlineLevel="3">
      <c r="A133">
        <v>7</v>
      </c>
      <c r="B133" t="str">
        <f>B$132&amp;E133</f>
        <v>TMT.INS.INST.IRMOS.SPEC.IMSL.OPT</v>
      </c>
      <c r="E133" t="s">
        <v>72</v>
      </c>
      <c r="F133" s="20" t="str">
        <f>F$132&amp;I133</f>
        <v>IRMOS Spectrograph Image Slicer Optic</v>
      </c>
      <c r="G133" s="20"/>
      <c r="H133" s="20"/>
      <c r="I133" s="20" t="s">
        <v>47</v>
      </c>
      <c r="J133" s="20"/>
      <c r="K133" s="20"/>
      <c r="L133" s="20"/>
      <c r="M133" s="20"/>
      <c r="N133" s="20"/>
      <c r="O133" s="20"/>
      <c r="P133" s="1"/>
      <c r="Q133" s="1"/>
      <c r="S133">
        <v>0</v>
      </c>
      <c r="T133">
        <v>0</v>
      </c>
      <c r="U133">
        <v>0</v>
      </c>
      <c r="V133">
        <v>0</v>
      </c>
      <c r="W133" s="1">
        <f t="shared" si="5"/>
        <v>0</v>
      </c>
      <c r="X133" t="s">
        <v>220</v>
      </c>
      <c r="Z133" t="str">
        <f t="shared" si="4"/>
        <v>Optic</v>
      </c>
    </row>
    <row r="134" spans="1:26" ht="12.75" outlineLevel="3">
      <c r="A134">
        <v>7</v>
      </c>
      <c r="B134" t="str">
        <f>B$132&amp;E134</f>
        <v>TMT.INS.INST.IRMOS.SPEC.IMSL.MNT</v>
      </c>
      <c r="E134" t="s">
        <v>57</v>
      </c>
      <c r="F134" s="20" t="str">
        <f>F$132&amp;I134</f>
        <v>IRMOS Spectrograph Image Slicer Optic Mount</v>
      </c>
      <c r="G134" s="20"/>
      <c r="H134" s="20"/>
      <c r="I134" s="20" t="s">
        <v>48</v>
      </c>
      <c r="J134" s="20"/>
      <c r="K134" s="20"/>
      <c r="L134" s="20"/>
      <c r="M134" s="20"/>
      <c r="N134" s="20"/>
      <c r="O134" s="20"/>
      <c r="P134" s="1"/>
      <c r="Q134" s="1"/>
      <c r="S134">
        <v>0</v>
      </c>
      <c r="T134">
        <v>0</v>
      </c>
      <c r="U134">
        <v>0</v>
      </c>
      <c r="V134">
        <v>0</v>
      </c>
      <c r="W134" s="1">
        <f t="shared" si="5"/>
        <v>0</v>
      </c>
      <c r="X134" t="s">
        <v>220</v>
      </c>
      <c r="Z134" t="str">
        <f t="shared" si="4"/>
        <v>Optic Mount</v>
      </c>
    </row>
    <row r="135" spans="1:26" ht="12.75" outlineLevel="2">
      <c r="A135">
        <v>6</v>
      </c>
      <c r="B135" t="str">
        <f>B$124&amp;D135</f>
        <v>TMT.INS.INST.IRMOS.SPEC.COL</v>
      </c>
      <c r="D135" t="s">
        <v>91</v>
      </c>
      <c r="F135" s="20" t="str">
        <f>F$124&amp;H135</f>
        <v>IRMOS Spectrograph Collimator </v>
      </c>
      <c r="G135" s="20"/>
      <c r="H135" s="20" t="s">
        <v>120</v>
      </c>
      <c r="I135" s="20"/>
      <c r="J135" s="20"/>
      <c r="K135" s="20"/>
      <c r="L135" s="20"/>
      <c r="M135" s="20"/>
      <c r="N135" s="20"/>
      <c r="O135" s="20"/>
      <c r="P135" s="1">
        <f>SUM(U136:U137)</f>
        <v>0</v>
      </c>
      <c r="Q135" s="1">
        <f>SUM(V136:V137)</f>
        <v>0</v>
      </c>
      <c r="R135" s="1">
        <f>SUM(W136:W137)</f>
        <v>0</v>
      </c>
      <c r="Z135" t="str">
        <f t="shared" si="4"/>
        <v>Collimator </v>
      </c>
    </row>
    <row r="136" spans="1:26" ht="12.75" outlineLevel="3">
      <c r="A136">
        <v>7</v>
      </c>
      <c r="B136" t="str">
        <f>B$135&amp;E136</f>
        <v>TMT.INS.INST.IRMOS.SPEC.COL.OPT</v>
      </c>
      <c r="E136" t="s">
        <v>72</v>
      </c>
      <c r="F136" s="20" t="str">
        <f>F$135&amp;I136</f>
        <v>IRMOS Spectrograph Collimator Optics</v>
      </c>
      <c r="G136" s="20"/>
      <c r="H136" s="20"/>
      <c r="I136" s="20" t="s">
        <v>37</v>
      </c>
      <c r="J136" s="20"/>
      <c r="K136" s="20"/>
      <c r="L136" s="20"/>
      <c r="M136" s="20"/>
      <c r="N136" s="20"/>
      <c r="O136" s="20"/>
      <c r="P136" s="1"/>
      <c r="Q136" s="1"/>
      <c r="S136">
        <v>0</v>
      </c>
      <c r="T136">
        <v>0</v>
      </c>
      <c r="U136">
        <v>0</v>
      </c>
      <c r="V136">
        <v>0</v>
      </c>
      <c r="W136" s="1">
        <f t="shared" si="5"/>
        <v>0</v>
      </c>
      <c r="X136" t="s">
        <v>220</v>
      </c>
      <c r="Z136" t="str">
        <f t="shared" si="4"/>
        <v>Optics</v>
      </c>
    </row>
    <row r="137" spans="1:26" ht="12.75" outlineLevel="3">
      <c r="A137">
        <v>7</v>
      </c>
      <c r="B137" t="str">
        <f>B$135&amp;E137</f>
        <v>TMT.INS.INST.IRMOS.SPEC.COL.MNT</v>
      </c>
      <c r="E137" t="s">
        <v>57</v>
      </c>
      <c r="F137" s="20" t="str">
        <f>F$135&amp;I137</f>
        <v>IRMOS Spectrograph Collimator Optics Mounts</v>
      </c>
      <c r="G137" s="20"/>
      <c r="H137" s="20"/>
      <c r="I137" s="20" t="s">
        <v>46</v>
      </c>
      <c r="J137" s="20"/>
      <c r="K137" s="20"/>
      <c r="L137" s="20"/>
      <c r="M137" s="20"/>
      <c r="N137" s="20"/>
      <c r="O137" s="20"/>
      <c r="P137" s="1"/>
      <c r="Q137" s="1"/>
      <c r="S137">
        <v>0</v>
      </c>
      <c r="T137">
        <v>0</v>
      </c>
      <c r="U137">
        <v>0</v>
      </c>
      <c r="V137">
        <v>0</v>
      </c>
      <c r="W137" s="1">
        <f t="shared" si="5"/>
        <v>0</v>
      </c>
      <c r="X137" t="s">
        <v>220</v>
      </c>
      <c r="Z137" t="str">
        <f t="shared" si="4"/>
        <v>Optics Mounts</v>
      </c>
    </row>
    <row r="138" spans="1:26" ht="12.75" outlineLevel="2">
      <c r="A138">
        <v>6</v>
      </c>
      <c r="B138" t="str">
        <f>B$124&amp;D138</f>
        <v>TMT.INS.INST.IRMOS.SPEC.FIL</v>
      </c>
      <c r="D138" t="s">
        <v>185</v>
      </c>
      <c r="F138" s="20" t="str">
        <f>F$124&amp;H138</f>
        <v>IRMOS Spectrograph Filter Wheel </v>
      </c>
      <c r="G138" s="20"/>
      <c r="H138" s="20" t="s">
        <v>184</v>
      </c>
      <c r="I138" s="20"/>
      <c r="J138" s="20"/>
      <c r="K138" s="20"/>
      <c r="L138" s="20"/>
      <c r="M138" s="20"/>
      <c r="N138" s="20"/>
      <c r="O138" s="20"/>
      <c r="P138" s="1">
        <f>SUM(U139:U140)</f>
        <v>0</v>
      </c>
      <c r="Q138" s="1">
        <f>SUM(V139:V140)</f>
        <v>0</v>
      </c>
      <c r="R138" s="1">
        <f>SUM(W139:W140)</f>
        <v>0</v>
      </c>
      <c r="Z138" t="str">
        <f t="shared" si="4"/>
        <v>Filter Wheel </v>
      </c>
    </row>
    <row r="139" spans="1:26" ht="12.75" outlineLevel="3">
      <c r="A139">
        <v>7</v>
      </c>
      <c r="B139" t="str">
        <f>B$138&amp;E139</f>
        <v>TMT.INS.INST.IRMOS.SPEC.FIL.OPT</v>
      </c>
      <c r="E139" t="s">
        <v>72</v>
      </c>
      <c r="F139" s="20" t="str">
        <f>F$138&amp;I139</f>
        <v>IRMOS Spectrograph Filter Wheel Optics</v>
      </c>
      <c r="G139" s="20"/>
      <c r="H139" s="20"/>
      <c r="I139" s="20" t="s">
        <v>37</v>
      </c>
      <c r="J139" s="20"/>
      <c r="K139" s="20"/>
      <c r="L139" s="20"/>
      <c r="M139" s="20"/>
      <c r="N139" s="20"/>
      <c r="O139" s="20"/>
      <c r="P139" s="1"/>
      <c r="Q139" s="1"/>
      <c r="S139">
        <v>0</v>
      </c>
      <c r="T139">
        <v>0</v>
      </c>
      <c r="U139">
        <v>0</v>
      </c>
      <c r="V139">
        <v>0</v>
      </c>
      <c r="W139" s="1">
        <f t="shared" si="5"/>
        <v>0</v>
      </c>
      <c r="X139" t="s">
        <v>220</v>
      </c>
      <c r="Z139" t="str">
        <f t="shared" si="4"/>
        <v>Optics</v>
      </c>
    </row>
    <row r="140" spans="1:26" ht="12.75" outlineLevel="3">
      <c r="A140">
        <v>7</v>
      </c>
      <c r="B140" t="str">
        <f>B$138&amp;E140</f>
        <v>TMT.INS.INST.IRMOS.SPEC.FIL.WHL</v>
      </c>
      <c r="E140" t="s">
        <v>183</v>
      </c>
      <c r="F140" s="20" t="str">
        <f>F$138&amp;I140</f>
        <v>IRMOS Spectrograph Filter Wheel Wheel</v>
      </c>
      <c r="G140" s="20"/>
      <c r="H140" s="20"/>
      <c r="I140" s="20" t="s">
        <v>182</v>
      </c>
      <c r="J140" s="20"/>
      <c r="K140" s="20"/>
      <c r="L140" s="20"/>
      <c r="M140" s="20"/>
      <c r="N140" s="20"/>
      <c r="O140" s="20"/>
      <c r="P140" s="1"/>
      <c r="Q140" s="1"/>
      <c r="S140">
        <v>0</v>
      </c>
      <c r="T140">
        <v>0</v>
      </c>
      <c r="U140">
        <v>0</v>
      </c>
      <c r="V140">
        <v>0</v>
      </c>
      <c r="W140" s="1">
        <f t="shared" si="5"/>
        <v>0</v>
      </c>
      <c r="X140" t="s">
        <v>220</v>
      </c>
      <c r="Z140" t="str">
        <f t="shared" si="4"/>
        <v>Wheel</v>
      </c>
    </row>
    <row r="141" spans="1:26" ht="12.75" outlineLevel="2">
      <c r="A141">
        <v>6</v>
      </c>
      <c r="B141" t="str">
        <f>B$124&amp;D141</f>
        <v>TMT.INS.INST.IRMOS.SPEC.GRA</v>
      </c>
      <c r="D141" t="s">
        <v>92</v>
      </c>
      <c r="F141" s="20" t="str">
        <f>F$124&amp;H141</f>
        <v>IRMOS Spectrograph Grating </v>
      </c>
      <c r="G141" s="20"/>
      <c r="H141" s="20" t="s">
        <v>119</v>
      </c>
      <c r="I141" s="20"/>
      <c r="J141" s="20"/>
      <c r="K141" s="20"/>
      <c r="L141" s="20"/>
      <c r="M141" s="20"/>
      <c r="N141" s="20"/>
      <c r="O141" s="20"/>
      <c r="P141" s="1">
        <f>SUM(U142:U143)</f>
        <v>0</v>
      </c>
      <c r="Q141" s="1">
        <f>SUM(V142:V143)</f>
        <v>0</v>
      </c>
      <c r="R141" s="1">
        <f>SUM(W142:W143)</f>
        <v>0</v>
      </c>
      <c r="Z141" t="str">
        <f t="shared" si="4"/>
        <v>Grating </v>
      </c>
    </row>
    <row r="142" spans="1:26" ht="12.75" outlineLevel="3">
      <c r="A142">
        <v>7</v>
      </c>
      <c r="B142" t="str">
        <f>B$141&amp;E142</f>
        <v>TMT.INS.INST.IRMOS.SPEC.GRA.OPT</v>
      </c>
      <c r="E142" t="s">
        <v>72</v>
      </c>
      <c r="F142" s="20" t="str">
        <f>F$141&amp;I142</f>
        <v>IRMOS Spectrograph Grating Optics</v>
      </c>
      <c r="G142" s="20"/>
      <c r="H142" s="20"/>
      <c r="I142" s="20" t="s">
        <v>37</v>
      </c>
      <c r="J142" s="20"/>
      <c r="K142" s="20"/>
      <c r="L142" s="20"/>
      <c r="M142" s="20"/>
      <c r="N142" s="20"/>
      <c r="O142" s="20"/>
      <c r="P142" s="1"/>
      <c r="Q142" s="1"/>
      <c r="S142">
        <v>0</v>
      </c>
      <c r="T142">
        <v>0</v>
      </c>
      <c r="U142">
        <v>0</v>
      </c>
      <c r="V142">
        <v>0</v>
      </c>
      <c r="W142" s="1">
        <f t="shared" si="5"/>
        <v>0</v>
      </c>
      <c r="X142" t="s">
        <v>220</v>
      </c>
      <c r="Z142" t="str">
        <f t="shared" si="4"/>
        <v>Optics</v>
      </c>
    </row>
    <row r="143" spans="1:26" ht="12.75" outlineLevel="3">
      <c r="A143">
        <v>7</v>
      </c>
      <c r="B143" t="str">
        <f>B$141&amp;E143</f>
        <v>TMT.INS.INST.IRMOS.SPEC.GRA.WHL</v>
      </c>
      <c r="E143" t="s">
        <v>183</v>
      </c>
      <c r="F143" s="20" t="str">
        <f>F$141&amp;I143</f>
        <v>IRMOS Spectrograph Grating Wheel</v>
      </c>
      <c r="G143" s="20"/>
      <c r="H143" s="20"/>
      <c r="I143" s="20" t="s">
        <v>182</v>
      </c>
      <c r="J143" s="20"/>
      <c r="K143" s="20"/>
      <c r="L143" s="20"/>
      <c r="M143" s="20"/>
      <c r="N143" s="20"/>
      <c r="O143" s="20"/>
      <c r="P143" s="1"/>
      <c r="Q143" s="1"/>
      <c r="S143">
        <v>0</v>
      </c>
      <c r="T143">
        <v>0</v>
      </c>
      <c r="U143">
        <v>0</v>
      </c>
      <c r="V143">
        <v>0</v>
      </c>
      <c r="W143" s="1">
        <f t="shared" si="5"/>
        <v>0</v>
      </c>
      <c r="X143" t="s">
        <v>220</v>
      </c>
      <c r="Z143" t="str">
        <f t="shared" si="4"/>
        <v>Wheel</v>
      </c>
    </row>
    <row r="144" spans="1:26" ht="12.75" outlineLevel="2">
      <c r="A144">
        <v>6</v>
      </c>
      <c r="B144" t="str">
        <f>B$124&amp;D144</f>
        <v>TMT.INS.INST.IRMOS.SPEC.CAM</v>
      </c>
      <c r="D144" t="s">
        <v>74</v>
      </c>
      <c r="F144" s="20" t="str">
        <f>F$124&amp;H144</f>
        <v>IRMOS Spectrograph Camera </v>
      </c>
      <c r="G144" s="20"/>
      <c r="H144" s="20" t="s">
        <v>118</v>
      </c>
      <c r="I144" s="20"/>
      <c r="J144" s="20"/>
      <c r="K144" s="20"/>
      <c r="L144" s="20"/>
      <c r="M144" s="20"/>
      <c r="N144" s="20"/>
      <c r="O144" s="20"/>
      <c r="P144" s="1">
        <f>SUM(U145:U146)</f>
        <v>0</v>
      </c>
      <c r="Q144" s="1">
        <f>SUM(V145:V146)</f>
        <v>0</v>
      </c>
      <c r="R144" s="1">
        <f>SUM(W145:W146)</f>
        <v>0</v>
      </c>
      <c r="Z144" t="str">
        <f t="shared" si="4"/>
        <v>Camera </v>
      </c>
    </row>
    <row r="145" spans="1:26" ht="12.75" outlineLevel="3">
      <c r="A145">
        <v>7</v>
      </c>
      <c r="B145" t="str">
        <f>B$144&amp;E145</f>
        <v>TMT.INS.INST.IRMOS.SPEC.CAM.OPT</v>
      </c>
      <c r="E145" t="s">
        <v>72</v>
      </c>
      <c r="F145" s="20" t="str">
        <f>F$144&amp;I145</f>
        <v>IRMOS Spectrograph Camera Optics</v>
      </c>
      <c r="G145" s="20"/>
      <c r="H145" s="20"/>
      <c r="I145" s="20" t="s">
        <v>37</v>
      </c>
      <c r="J145" s="20"/>
      <c r="K145" s="20"/>
      <c r="L145" s="20"/>
      <c r="M145" s="20"/>
      <c r="N145" s="20"/>
      <c r="O145" s="20"/>
      <c r="P145" s="1"/>
      <c r="Q145" s="1"/>
      <c r="S145">
        <v>0</v>
      </c>
      <c r="T145">
        <v>0</v>
      </c>
      <c r="U145">
        <v>0</v>
      </c>
      <c r="V145">
        <v>0</v>
      </c>
      <c r="W145" s="1">
        <f t="shared" si="5"/>
        <v>0</v>
      </c>
      <c r="X145" t="s">
        <v>220</v>
      </c>
      <c r="Z145" t="str">
        <f t="shared" si="4"/>
        <v>Optics</v>
      </c>
    </row>
    <row r="146" spans="1:26" ht="12.75" outlineLevel="3">
      <c r="A146">
        <v>7</v>
      </c>
      <c r="B146" t="str">
        <f>B$144&amp;E146</f>
        <v>TMT.INS.INST.IRMOS.SPEC.CAM.MNT</v>
      </c>
      <c r="E146" t="s">
        <v>57</v>
      </c>
      <c r="F146" s="20" t="str">
        <f>F$144&amp;I146</f>
        <v>IRMOS Spectrograph Camera Optics Mounts</v>
      </c>
      <c r="G146" s="20"/>
      <c r="H146" s="20"/>
      <c r="I146" s="20" t="s">
        <v>46</v>
      </c>
      <c r="J146" s="20"/>
      <c r="K146" s="20"/>
      <c r="L146" s="20"/>
      <c r="M146" s="20"/>
      <c r="N146" s="20"/>
      <c r="O146" s="20"/>
      <c r="P146" s="1"/>
      <c r="Q146" s="1"/>
      <c r="S146">
        <v>0</v>
      </c>
      <c r="T146">
        <v>0</v>
      </c>
      <c r="U146">
        <v>0</v>
      </c>
      <c r="V146">
        <v>0</v>
      </c>
      <c r="W146" s="1">
        <f t="shared" si="5"/>
        <v>0</v>
      </c>
      <c r="X146" t="s">
        <v>220</v>
      </c>
      <c r="Z146" t="str">
        <f t="shared" si="4"/>
        <v>Optics Mounts</v>
      </c>
    </row>
    <row r="147" spans="1:26" ht="12.75" outlineLevel="2">
      <c r="A147">
        <v>6</v>
      </c>
      <c r="B147" t="str">
        <f>B$124&amp;D147</f>
        <v>TMT.INS.INST.IRMOS.SPEC.DET</v>
      </c>
      <c r="D147" t="s">
        <v>93</v>
      </c>
      <c r="F147" s="20" t="str">
        <f>F$124&amp;H147</f>
        <v>IRMOS Spectrograph Detector </v>
      </c>
      <c r="G147" s="20"/>
      <c r="H147" s="20" t="s">
        <v>117</v>
      </c>
      <c r="I147" s="20"/>
      <c r="J147" s="20"/>
      <c r="K147" s="20"/>
      <c r="L147" s="20"/>
      <c r="M147" s="20"/>
      <c r="N147" s="20"/>
      <c r="O147" s="20"/>
      <c r="P147" s="1">
        <f>SUM(U148:U150)</f>
        <v>0</v>
      </c>
      <c r="Q147" s="1">
        <f>SUM(V148:V150)</f>
        <v>0</v>
      </c>
      <c r="R147" s="1">
        <f>SUM(W148:W150)</f>
        <v>0</v>
      </c>
      <c r="Z147" t="str">
        <f t="shared" si="4"/>
        <v>Detector </v>
      </c>
    </row>
    <row r="148" spans="1:26" ht="12.75" outlineLevel="3">
      <c r="A148">
        <v>7</v>
      </c>
      <c r="B148" t="str">
        <f>B$147&amp;E148</f>
        <v>TMT.INS.INST.IRMOS.SPEC.DET.ARR</v>
      </c>
      <c r="E148" t="s">
        <v>94</v>
      </c>
      <c r="F148" s="20" t="str">
        <f>F$147&amp;I148</f>
        <v>IRMOS Spectrograph Detector Array</v>
      </c>
      <c r="G148" s="20"/>
      <c r="H148" s="20"/>
      <c r="I148" s="20" t="s">
        <v>44</v>
      </c>
      <c r="J148" s="20"/>
      <c r="K148" s="20"/>
      <c r="L148" s="20"/>
      <c r="M148" s="20"/>
      <c r="N148" s="20"/>
      <c r="O148" s="20"/>
      <c r="P148" s="1"/>
      <c r="Q148" s="1"/>
      <c r="S148">
        <v>0</v>
      </c>
      <c r="T148">
        <v>0</v>
      </c>
      <c r="U148">
        <v>0</v>
      </c>
      <c r="V148">
        <v>0</v>
      </c>
      <c r="W148" s="1">
        <f t="shared" si="5"/>
        <v>0</v>
      </c>
      <c r="X148" t="s">
        <v>220</v>
      </c>
      <c r="Z148" t="str">
        <f t="shared" si="4"/>
        <v>Array</v>
      </c>
    </row>
    <row r="149" spans="1:26" ht="12.75" outlineLevel="3">
      <c r="A149">
        <v>7</v>
      </c>
      <c r="B149" t="str">
        <f>B$147&amp;E149</f>
        <v>TMT.INS.INST.IRMOS.SPEC.DET.MNT</v>
      </c>
      <c r="E149" t="s">
        <v>57</v>
      </c>
      <c r="F149" s="20" t="str">
        <f>F$147&amp;I149</f>
        <v>IRMOS Spectrograph Detector Mount</v>
      </c>
      <c r="G149" s="20"/>
      <c r="H149" s="20"/>
      <c r="I149" s="20" t="s">
        <v>45</v>
      </c>
      <c r="J149" s="20"/>
      <c r="K149" s="20"/>
      <c r="L149" s="20"/>
      <c r="M149" s="20"/>
      <c r="N149" s="20"/>
      <c r="O149" s="20"/>
      <c r="P149" s="1"/>
      <c r="Q149" s="1"/>
      <c r="S149">
        <v>0</v>
      </c>
      <c r="T149">
        <v>0</v>
      </c>
      <c r="U149">
        <v>0</v>
      </c>
      <c r="V149">
        <v>0</v>
      </c>
      <c r="W149" s="1">
        <f t="shared" si="5"/>
        <v>0</v>
      </c>
      <c r="X149" t="s">
        <v>220</v>
      </c>
      <c r="Z149" t="str">
        <f t="shared" si="4"/>
        <v>Mount</v>
      </c>
    </row>
    <row r="150" spans="1:26" ht="12.75" outlineLevel="3">
      <c r="A150">
        <v>7</v>
      </c>
      <c r="B150" t="str">
        <f>B$147&amp;E150</f>
        <v>TMT.INS.INST.IRMOS.SPEC.DET.CON</v>
      </c>
      <c r="E150" t="s">
        <v>58</v>
      </c>
      <c r="F150" s="20" t="str">
        <f>F$147&amp;I150</f>
        <v>IRMOS Spectrograph Detector Controller</v>
      </c>
      <c r="G150" s="20"/>
      <c r="H150" s="20"/>
      <c r="I150" s="20" t="s">
        <v>22</v>
      </c>
      <c r="J150" s="20"/>
      <c r="K150" s="20"/>
      <c r="L150" s="20"/>
      <c r="M150" s="20"/>
      <c r="N150" s="20"/>
      <c r="O150" s="20"/>
      <c r="P150" s="1"/>
      <c r="Q150" s="1"/>
      <c r="S150">
        <v>0</v>
      </c>
      <c r="T150">
        <v>0</v>
      </c>
      <c r="U150">
        <v>0</v>
      </c>
      <c r="V150">
        <v>0</v>
      </c>
      <c r="W150" s="1">
        <f t="shared" si="5"/>
        <v>0</v>
      </c>
      <c r="X150" t="s">
        <v>220</v>
      </c>
      <c r="Z150" t="str">
        <f t="shared" si="4"/>
        <v>Controller</v>
      </c>
    </row>
    <row r="151" spans="1:26" ht="12.75" outlineLevel="2">
      <c r="A151">
        <v>6</v>
      </c>
      <c r="B151" t="str">
        <f>B$124&amp;D151</f>
        <v>TMT.INS.INST.IRMOS.SPEC.CAL</v>
      </c>
      <c r="D151" t="s">
        <v>103</v>
      </c>
      <c r="F151" s="20" t="str">
        <f>F$124&amp;H151</f>
        <v>IRMOS Spectrograph Calibration Unit </v>
      </c>
      <c r="G151" s="20"/>
      <c r="H151" s="20" t="s">
        <v>151</v>
      </c>
      <c r="I151" s="20"/>
      <c r="J151" s="20"/>
      <c r="K151" s="20"/>
      <c r="L151" s="20"/>
      <c r="M151" s="20"/>
      <c r="N151" s="20"/>
      <c r="O151" s="20"/>
      <c r="P151" s="1">
        <f>SUM(U152:U153)</f>
        <v>0</v>
      </c>
      <c r="Q151" s="1">
        <f>SUM(V152:V153)</f>
        <v>0</v>
      </c>
      <c r="R151" s="1">
        <f>SUM(W152:W153)</f>
        <v>0</v>
      </c>
      <c r="Z151" t="str">
        <f aca="true" t="shared" si="12" ref="Z151:Z195">G151&amp;H151&amp;I151</f>
        <v>Calibration Unit </v>
      </c>
    </row>
    <row r="152" spans="1:26" ht="12.75" outlineLevel="3">
      <c r="A152">
        <v>7</v>
      </c>
      <c r="B152" t="str">
        <f>B$151&amp;E152</f>
        <v>TMT.INS.INST.IRMOS.SPEC.CAL.ARC</v>
      </c>
      <c r="E152" t="s">
        <v>152</v>
      </c>
      <c r="F152" s="20" t="str">
        <f>F$151&amp;I152</f>
        <v>IRMOS Spectrograph Calibration Unit Arc Lamps</v>
      </c>
      <c r="G152" s="20"/>
      <c r="H152" s="20"/>
      <c r="I152" s="20" t="s">
        <v>149</v>
      </c>
      <c r="J152" s="20"/>
      <c r="K152" s="20"/>
      <c r="L152" s="20"/>
      <c r="M152" s="20"/>
      <c r="N152" s="20"/>
      <c r="O152" s="20"/>
      <c r="P152" s="1"/>
      <c r="Q152" s="1"/>
      <c r="S152">
        <v>0</v>
      </c>
      <c r="T152">
        <v>0</v>
      </c>
      <c r="U152">
        <v>0</v>
      </c>
      <c r="V152">
        <v>0</v>
      </c>
      <c r="W152" s="1">
        <f t="shared" si="5"/>
        <v>0</v>
      </c>
      <c r="X152" t="s">
        <v>220</v>
      </c>
      <c r="Z152" t="str">
        <f t="shared" si="12"/>
        <v>Arc Lamps</v>
      </c>
    </row>
    <row r="153" spans="1:26" ht="12.75" outlineLevel="3">
      <c r="A153">
        <v>7</v>
      </c>
      <c r="B153" t="str">
        <f>B$151&amp;E153</f>
        <v>TMT.INS.INST.IRMOS.SPEC.CAL.ISP</v>
      </c>
      <c r="E153" t="s">
        <v>153</v>
      </c>
      <c r="F153" s="20" t="str">
        <f>F$151&amp;I153</f>
        <v>IRMOS Spectrograph Calibration Unit Integrating Sphere</v>
      </c>
      <c r="G153" s="20"/>
      <c r="H153" s="20"/>
      <c r="I153" s="20" t="s">
        <v>150</v>
      </c>
      <c r="J153" s="20"/>
      <c r="K153" s="20"/>
      <c r="L153" s="20"/>
      <c r="M153" s="20"/>
      <c r="N153" s="20"/>
      <c r="O153" s="20"/>
      <c r="P153" s="1"/>
      <c r="Q153" s="1"/>
      <c r="S153">
        <v>0</v>
      </c>
      <c r="T153">
        <v>0</v>
      </c>
      <c r="U153">
        <v>0</v>
      </c>
      <c r="V153">
        <v>0</v>
      </c>
      <c r="W153" s="1">
        <f t="shared" si="5"/>
        <v>0</v>
      </c>
      <c r="X153" t="s">
        <v>220</v>
      </c>
      <c r="Z153" t="str">
        <f t="shared" si="12"/>
        <v>Integrating Sphere</v>
      </c>
    </row>
    <row r="154" spans="1:26" ht="12.75" outlineLevel="2">
      <c r="A154">
        <v>6</v>
      </c>
      <c r="B154" t="str">
        <f>B$124&amp;D154</f>
        <v>TMT.INS.INST.IRMOS.SPEC.SUC</v>
      </c>
      <c r="D154" t="s">
        <v>98</v>
      </c>
      <c r="F154" s="20" t="str">
        <f>F$124&amp;H154</f>
        <v>IRMOS Spectrograph Supervisory Controller</v>
      </c>
      <c r="G154" s="20"/>
      <c r="H154" s="20" t="s">
        <v>21</v>
      </c>
      <c r="I154" s="20"/>
      <c r="J154" s="20"/>
      <c r="K154" s="20"/>
      <c r="L154" s="20"/>
      <c r="M154" s="20"/>
      <c r="N154" s="20"/>
      <c r="O154" s="20"/>
      <c r="P154" s="1">
        <f>U154</f>
        <v>0</v>
      </c>
      <c r="Q154" s="1">
        <f>V154</f>
        <v>0</v>
      </c>
      <c r="R154" s="1">
        <f>W154</f>
        <v>0</v>
      </c>
      <c r="S154">
        <v>0</v>
      </c>
      <c r="T154">
        <v>0</v>
      </c>
      <c r="U154">
        <v>0</v>
      </c>
      <c r="V154">
        <v>0</v>
      </c>
      <c r="W154" s="1">
        <f t="shared" si="5"/>
        <v>0</v>
      </c>
      <c r="X154" t="s">
        <v>219</v>
      </c>
      <c r="Z154" t="str">
        <f t="shared" si="12"/>
        <v>Supervisory Controller</v>
      </c>
    </row>
    <row r="155" spans="1:26" ht="12.75" outlineLevel="2">
      <c r="A155">
        <v>6</v>
      </c>
      <c r="B155" t="str">
        <f>B$124&amp;D155</f>
        <v>TMT.INS.INST.IRMOS.SPEC.DH</v>
      </c>
      <c r="D155" t="s">
        <v>95</v>
      </c>
      <c r="F155" s="20" t="str">
        <f>F$124&amp;H155</f>
        <v>IRMOS Spectrograph Data Handling </v>
      </c>
      <c r="G155" s="20"/>
      <c r="H155" s="20" t="s">
        <v>116</v>
      </c>
      <c r="I155" s="20"/>
      <c r="J155" s="20"/>
      <c r="K155" s="20"/>
      <c r="L155" s="20"/>
      <c r="M155" s="20"/>
      <c r="N155" s="20"/>
      <c r="O155" s="20"/>
      <c r="P155" s="1">
        <f>SUM(U156:U157)</f>
        <v>0</v>
      </c>
      <c r="Q155" s="1">
        <f>SUM(V156:V157)</f>
        <v>0</v>
      </c>
      <c r="R155" s="1">
        <f>SUM(W156:W157)</f>
        <v>0</v>
      </c>
      <c r="Z155" t="str">
        <f t="shared" si="12"/>
        <v>Data Handling </v>
      </c>
    </row>
    <row r="156" spans="1:26" ht="12.75" outlineLevel="3">
      <c r="A156">
        <v>7</v>
      </c>
      <c r="B156" t="str">
        <f>B$124&amp;E156</f>
        <v>TMT.INS.INST.IRMOS.SPEC.QLOOK</v>
      </c>
      <c r="E156" t="s">
        <v>169</v>
      </c>
      <c r="F156" s="20" t="str">
        <f>F$124&amp;I156</f>
        <v>IRMOS Spectrograph Quick Look</v>
      </c>
      <c r="G156" s="20"/>
      <c r="H156" s="20"/>
      <c r="I156" s="20" t="s">
        <v>49</v>
      </c>
      <c r="J156" s="20"/>
      <c r="K156" s="20"/>
      <c r="L156" s="20"/>
      <c r="M156" s="20"/>
      <c r="N156" s="20"/>
      <c r="O156" s="20"/>
      <c r="P156" s="1"/>
      <c r="Q156" s="1"/>
      <c r="S156">
        <v>0</v>
      </c>
      <c r="T156">
        <v>0</v>
      </c>
      <c r="U156">
        <v>0</v>
      </c>
      <c r="V156">
        <v>0</v>
      </c>
      <c r="W156" s="1">
        <f t="shared" si="5"/>
        <v>0</v>
      </c>
      <c r="X156" t="s">
        <v>219</v>
      </c>
      <c r="Z156" t="str">
        <f t="shared" si="12"/>
        <v>Quick Look</v>
      </c>
    </row>
    <row r="157" spans="1:26" ht="12.75" outlineLevel="3">
      <c r="A157">
        <v>7</v>
      </c>
      <c r="B157" t="str">
        <f>B$155&amp;E157</f>
        <v>TMT.INS.INST.IRMOS.SPEC.DH.ARCHI</v>
      </c>
      <c r="E157" t="s">
        <v>168</v>
      </c>
      <c r="F157" s="20" t="str">
        <f>F$155&amp;I157</f>
        <v>IRMOS Spectrograph Data Handling Archive</v>
      </c>
      <c r="G157" s="20"/>
      <c r="H157" s="20"/>
      <c r="I157" s="20" t="s">
        <v>50</v>
      </c>
      <c r="J157" s="20"/>
      <c r="K157" s="20"/>
      <c r="L157" s="20"/>
      <c r="M157" s="20"/>
      <c r="N157" s="20"/>
      <c r="O157" s="20"/>
      <c r="P157" s="1"/>
      <c r="Q157" s="1"/>
      <c r="S157">
        <v>0</v>
      </c>
      <c r="T157">
        <v>0</v>
      </c>
      <c r="U157">
        <v>0</v>
      </c>
      <c r="V157">
        <v>0</v>
      </c>
      <c r="W157" s="1">
        <f aca="true" t="shared" si="13" ref="W157:W195">V157</f>
        <v>0</v>
      </c>
      <c r="X157" t="s">
        <v>219</v>
      </c>
      <c r="Z157" t="str">
        <f t="shared" si="12"/>
        <v>Archive</v>
      </c>
    </row>
    <row r="158" spans="1:26" ht="12.75" outlineLevel="2">
      <c r="A158">
        <v>6</v>
      </c>
      <c r="B158" t="str">
        <f>B$124&amp;D158</f>
        <v>TMT.INS.INST.IRMOS.SPEC.IT</v>
      </c>
      <c r="D158" t="s">
        <v>66</v>
      </c>
      <c r="F158" s="20" t="str">
        <f>F$124&amp;H158</f>
        <v>IRMOS Spectrograph Integration and Testing</v>
      </c>
      <c r="G158" s="20"/>
      <c r="H158" s="20" t="s">
        <v>19</v>
      </c>
      <c r="I158" s="20"/>
      <c r="J158" s="20"/>
      <c r="K158" s="20"/>
      <c r="L158" s="20"/>
      <c r="M158" s="20"/>
      <c r="N158" s="20"/>
      <c r="O158" s="20"/>
      <c r="P158" s="1">
        <f>U158</f>
        <v>0</v>
      </c>
      <c r="Q158" s="1">
        <f>V158</f>
        <v>0</v>
      </c>
      <c r="R158" s="1">
        <f>W158</f>
        <v>0</v>
      </c>
      <c r="S158">
        <v>0</v>
      </c>
      <c r="T158">
        <v>0</v>
      </c>
      <c r="U158">
        <v>0</v>
      </c>
      <c r="V158">
        <v>0</v>
      </c>
      <c r="W158" s="1">
        <f t="shared" si="13"/>
        <v>0</v>
      </c>
      <c r="X158" t="s">
        <v>219</v>
      </c>
      <c r="Z158" t="str">
        <f t="shared" si="12"/>
        <v>Integration and Testing</v>
      </c>
    </row>
    <row r="159" spans="1:26" ht="12.75" outlineLevel="1">
      <c r="A159">
        <v>5</v>
      </c>
      <c r="B159" t="str">
        <f>B$16&amp;C159</f>
        <v>TMT.INS.INST.IRMOS.AMS</v>
      </c>
      <c r="C159" t="s">
        <v>96</v>
      </c>
      <c r="F159" s="20" t="str">
        <f>F$16&amp;G159</f>
        <v>IRMOS Acquisition and Metrology System </v>
      </c>
      <c r="G159" s="20" t="s">
        <v>112</v>
      </c>
      <c r="H159" s="20"/>
      <c r="I159" s="20"/>
      <c r="J159" s="20"/>
      <c r="K159" s="20"/>
      <c r="L159" s="20"/>
      <c r="M159" s="22">
        <f>SUM(P160:P171)</f>
        <v>0</v>
      </c>
      <c r="N159" s="22">
        <f>SUM(Q160:Q171)</f>
        <v>0</v>
      </c>
      <c r="O159" s="22">
        <f>SUM(R160:R171)</f>
        <v>0</v>
      </c>
      <c r="P159" s="1"/>
      <c r="Q159" s="1"/>
      <c r="Z159" t="str">
        <f t="shared" si="12"/>
        <v>Acquisition and Metrology System </v>
      </c>
    </row>
    <row r="160" spans="1:26" ht="12.75" outlineLevel="2">
      <c r="A160">
        <v>6</v>
      </c>
      <c r="B160" t="str">
        <f aca="true" t="shared" si="14" ref="B160:B171">B$159&amp;D160</f>
        <v>TMT.INS.INST.IRMOS.AMS.SE</v>
      </c>
      <c r="D160" t="s">
        <v>84</v>
      </c>
      <c r="F160" s="20" t="str">
        <f aca="true" t="shared" si="15" ref="F160:F171">F$159&amp;H160</f>
        <v>IRMOS Acquisition and Metrology System Systems Engineering</v>
      </c>
      <c r="G160" s="20"/>
      <c r="H160" s="20" t="s">
        <v>9</v>
      </c>
      <c r="I160" s="20"/>
      <c r="J160" s="20"/>
      <c r="K160" s="20"/>
      <c r="L160" s="20"/>
      <c r="M160" s="20"/>
      <c r="N160" s="20"/>
      <c r="O160" s="20"/>
      <c r="P160" s="1">
        <f aca="true" t="shared" si="16" ref="P160:R162">U160</f>
        <v>0</v>
      </c>
      <c r="Q160" s="1">
        <f t="shared" si="16"/>
        <v>0</v>
      </c>
      <c r="R160" s="1">
        <f t="shared" si="16"/>
        <v>0</v>
      </c>
      <c r="S160">
        <v>0</v>
      </c>
      <c r="T160">
        <v>0</v>
      </c>
      <c r="U160">
        <v>0</v>
      </c>
      <c r="V160">
        <v>0</v>
      </c>
      <c r="W160" s="1">
        <f t="shared" si="13"/>
        <v>0</v>
      </c>
      <c r="X160" t="s">
        <v>219</v>
      </c>
      <c r="Z160" t="str">
        <f t="shared" si="12"/>
        <v>Systems Engineering</v>
      </c>
    </row>
    <row r="161" spans="1:26" ht="12.75" outlineLevel="2">
      <c r="A161">
        <v>6</v>
      </c>
      <c r="B161" t="str">
        <f t="shared" si="14"/>
        <v>TMT.INS.INST.IRMOS.AMS.BAR</v>
      </c>
      <c r="D161" t="s">
        <v>144</v>
      </c>
      <c r="F161" s="20" t="str">
        <f t="shared" si="15"/>
        <v>IRMOS Acquisition and Metrology System Illuminator</v>
      </c>
      <c r="G161" s="20"/>
      <c r="H161" s="20" t="s">
        <v>51</v>
      </c>
      <c r="I161" s="20"/>
      <c r="J161" s="20"/>
      <c r="K161" s="20"/>
      <c r="L161" s="20"/>
      <c r="M161" s="20"/>
      <c r="N161" s="20"/>
      <c r="O161" s="20"/>
      <c r="P161" s="1">
        <f t="shared" si="16"/>
        <v>0</v>
      </c>
      <c r="Q161" s="1">
        <f t="shared" si="16"/>
        <v>0</v>
      </c>
      <c r="R161" s="1">
        <f t="shared" si="16"/>
        <v>0</v>
      </c>
      <c r="S161">
        <v>0</v>
      </c>
      <c r="T161">
        <v>0</v>
      </c>
      <c r="U161">
        <v>0</v>
      </c>
      <c r="V161">
        <v>0</v>
      </c>
      <c r="W161" s="1">
        <f t="shared" si="13"/>
        <v>0</v>
      </c>
      <c r="X161" t="s">
        <v>220</v>
      </c>
      <c r="Z161" t="str">
        <f t="shared" si="12"/>
        <v>Illuminator</v>
      </c>
    </row>
    <row r="162" spans="1:26" ht="12.75" outlineLevel="2">
      <c r="A162">
        <v>6</v>
      </c>
      <c r="B162" t="str">
        <f t="shared" si="14"/>
        <v>TMT.INS.INST.IRMOS.AMS.ILL</v>
      </c>
      <c r="D162" t="s">
        <v>97</v>
      </c>
      <c r="F162" s="20" t="str">
        <f t="shared" si="15"/>
        <v>IRMOS Acquisition and Metrology System Barrel</v>
      </c>
      <c r="G162" s="20"/>
      <c r="H162" s="20" t="s">
        <v>143</v>
      </c>
      <c r="I162" s="20"/>
      <c r="J162" s="20"/>
      <c r="K162" s="20"/>
      <c r="L162" s="20"/>
      <c r="M162" s="20"/>
      <c r="N162" s="20"/>
      <c r="O162" s="20"/>
      <c r="P162" s="1">
        <f t="shared" si="16"/>
        <v>0</v>
      </c>
      <c r="Q162" s="1">
        <f t="shared" si="16"/>
        <v>0</v>
      </c>
      <c r="R162" s="1">
        <f t="shared" si="16"/>
        <v>0</v>
      </c>
      <c r="S162">
        <v>0</v>
      </c>
      <c r="T162">
        <v>0</v>
      </c>
      <c r="U162">
        <v>0</v>
      </c>
      <c r="V162">
        <v>0</v>
      </c>
      <c r="W162" s="1">
        <f t="shared" si="13"/>
        <v>0</v>
      </c>
      <c r="X162" t="s">
        <v>220</v>
      </c>
      <c r="Z162" t="str">
        <f t="shared" si="12"/>
        <v>Barrel</v>
      </c>
    </row>
    <row r="163" spans="1:26" ht="12.75" outlineLevel="2">
      <c r="A163">
        <v>6</v>
      </c>
      <c r="B163" t="str">
        <f t="shared" si="14"/>
        <v>TMT.INS.INST.IRMOS.AMS.CAM</v>
      </c>
      <c r="D163" t="s">
        <v>74</v>
      </c>
      <c r="F163" s="20" t="str">
        <f t="shared" si="15"/>
        <v>IRMOS Acquisition and Metrology System Camera </v>
      </c>
      <c r="G163" s="20"/>
      <c r="H163" s="20" t="s">
        <v>118</v>
      </c>
      <c r="I163" s="20"/>
      <c r="J163" s="20"/>
      <c r="K163" s="20"/>
      <c r="L163" s="20"/>
      <c r="M163" s="20"/>
      <c r="N163" s="20"/>
      <c r="O163" s="20"/>
      <c r="P163" s="1">
        <f>SUM(U164:U165)</f>
        <v>0</v>
      </c>
      <c r="Q163" s="1">
        <f>SUM(V164:V165)</f>
        <v>0</v>
      </c>
      <c r="R163" s="1">
        <f>SUM(W164:W165)</f>
        <v>0</v>
      </c>
      <c r="Z163" t="str">
        <f t="shared" si="12"/>
        <v>Camera </v>
      </c>
    </row>
    <row r="164" spans="1:26" ht="12.75" outlineLevel="3">
      <c r="A164">
        <v>7</v>
      </c>
      <c r="B164" t="str">
        <f>B$163&amp;E164</f>
        <v>TMT.INS.INST.IRMOS.AMS.CAM.OPT</v>
      </c>
      <c r="E164" t="s">
        <v>72</v>
      </c>
      <c r="F164" s="20" t="str">
        <f>F$163&amp;I164</f>
        <v>IRMOS Acquisition and Metrology System Camera Optics</v>
      </c>
      <c r="G164" s="20"/>
      <c r="H164" s="20"/>
      <c r="I164" s="20" t="s">
        <v>37</v>
      </c>
      <c r="J164" s="20"/>
      <c r="K164" s="20"/>
      <c r="L164" s="20"/>
      <c r="M164" s="20"/>
      <c r="N164" s="20"/>
      <c r="O164" s="20"/>
      <c r="P164" s="1"/>
      <c r="Q164" s="1"/>
      <c r="S164">
        <v>0</v>
      </c>
      <c r="T164">
        <v>0</v>
      </c>
      <c r="U164">
        <v>0</v>
      </c>
      <c r="V164">
        <v>0</v>
      </c>
      <c r="W164" s="1">
        <f t="shared" si="13"/>
        <v>0</v>
      </c>
      <c r="X164" t="s">
        <v>220</v>
      </c>
      <c r="Z164" t="str">
        <f t="shared" si="12"/>
        <v>Optics</v>
      </c>
    </row>
    <row r="165" spans="1:26" ht="12.75" outlineLevel="3">
      <c r="A165">
        <v>7</v>
      </c>
      <c r="B165" t="str">
        <f>B$163&amp;E165</f>
        <v>TMT.INS.INST.IRMOS.AMS.CAM.MNT</v>
      </c>
      <c r="E165" t="s">
        <v>57</v>
      </c>
      <c r="F165" s="20" t="str">
        <f>F$163&amp;I165</f>
        <v>IRMOS Acquisition and Metrology System Camera Optics Mounts</v>
      </c>
      <c r="G165" s="20"/>
      <c r="H165" s="20"/>
      <c r="I165" s="20" t="s">
        <v>46</v>
      </c>
      <c r="J165" s="20"/>
      <c r="K165" s="20"/>
      <c r="L165" s="20"/>
      <c r="M165" s="20"/>
      <c r="N165" s="20"/>
      <c r="O165" s="20"/>
      <c r="P165" s="1"/>
      <c r="Q165" s="1"/>
      <c r="S165">
        <v>0</v>
      </c>
      <c r="T165">
        <v>0</v>
      </c>
      <c r="U165">
        <v>0</v>
      </c>
      <c r="V165">
        <v>0</v>
      </c>
      <c r="W165" s="1">
        <f t="shared" si="13"/>
        <v>0</v>
      </c>
      <c r="X165" t="s">
        <v>220</v>
      </c>
      <c r="Z165" t="str">
        <f t="shared" si="12"/>
        <v>Optics Mounts</v>
      </c>
    </row>
    <row r="166" spans="1:26" ht="12.75" outlineLevel="2">
      <c r="A166">
        <v>6</v>
      </c>
      <c r="B166" t="str">
        <f>B$159&amp;D166</f>
        <v>TMT.INS.INST.IRMOS.AMS.DET</v>
      </c>
      <c r="D166" t="s">
        <v>93</v>
      </c>
      <c r="F166" s="20" t="str">
        <f t="shared" si="15"/>
        <v>IRMOS Acquisition and Metrology System Detector </v>
      </c>
      <c r="G166" s="20"/>
      <c r="H166" s="20" t="s">
        <v>117</v>
      </c>
      <c r="I166" s="20"/>
      <c r="J166" s="20"/>
      <c r="K166" s="20"/>
      <c r="L166" s="20"/>
      <c r="M166" s="20"/>
      <c r="N166" s="20"/>
      <c r="O166" s="20"/>
      <c r="P166" s="1">
        <f>SUM(U167:U169)</f>
        <v>0</v>
      </c>
      <c r="Q166" s="1">
        <f>SUM(V167:V169)</f>
        <v>0</v>
      </c>
      <c r="R166" s="1">
        <f>SUM(W167:W169)</f>
        <v>0</v>
      </c>
      <c r="Z166" t="str">
        <f t="shared" si="12"/>
        <v>Detector </v>
      </c>
    </row>
    <row r="167" spans="1:26" ht="12.75" outlineLevel="3">
      <c r="A167">
        <v>7</v>
      </c>
      <c r="B167" t="str">
        <f>B166&amp;E167</f>
        <v>TMT.INS.INST.IRMOS.AMS.DET.ARR</v>
      </c>
      <c r="E167" t="s">
        <v>94</v>
      </c>
      <c r="F167" s="20" t="str">
        <f>F166&amp;I167</f>
        <v>IRMOS Acquisition and Metrology System Detector Array</v>
      </c>
      <c r="G167" s="20"/>
      <c r="H167" s="20"/>
      <c r="I167" s="20" t="s">
        <v>44</v>
      </c>
      <c r="J167" s="20"/>
      <c r="K167" s="20"/>
      <c r="L167" s="20"/>
      <c r="M167" s="20"/>
      <c r="N167" s="20"/>
      <c r="O167" s="20"/>
      <c r="P167" s="1"/>
      <c r="Q167" s="1"/>
      <c r="S167">
        <v>0</v>
      </c>
      <c r="T167">
        <v>0</v>
      </c>
      <c r="U167">
        <v>0</v>
      </c>
      <c r="V167">
        <v>0</v>
      </c>
      <c r="W167" s="1">
        <f t="shared" si="13"/>
        <v>0</v>
      </c>
      <c r="X167" t="s">
        <v>220</v>
      </c>
      <c r="Z167" t="str">
        <f t="shared" si="12"/>
        <v>Array</v>
      </c>
    </row>
    <row r="168" spans="1:26" ht="12.75" outlineLevel="3">
      <c r="A168">
        <v>7</v>
      </c>
      <c r="B168" t="str">
        <f>B167&amp;E168</f>
        <v>TMT.INS.INST.IRMOS.AMS.DET.ARR.MNT</v>
      </c>
      <c r="E168" t="s">
        <v>57</v>
      </c>
      <c r="F168" s="20" t="str">
        <f>F167&amp;I168</f>
        <v>IRMOS Acquisition and Metrology System Detector ArrayMount</v>
      </c>
      <c r="G168" s="20"/>
      <c r="H168" s="20"/>
      <c r="I168" s="20" t="s">
        <v>45</v>
      </c>
      <c r="J168" s="20"/>
      <c r="K168" s="20"/>
      <c r="L168" s="20"/>
      <c r="M168" s="20"/>
      <c r="N168" s="20"/>
      <c r="O168" s="20"/>
      <c r="P168" s="1"/>
      <c r="Q168" s="1"/>
      <c r="S168">
        <v>0</v>
      </c>
      <c r="T168">
        <v>0</v>
      </c>
      <c r="U168">
        <v>0</v>
      </c>
      <c r="V168">
        <v>0</v>
      </c>
      <c r="W168" s="1">
        <f t="shared" si="13"/>
        <v>0</v>
      </c>
      <c r="X168" t="s">
        <v>220</v>
      </c>
      <c r="Z168" t="str">
        <f t="shared" si="12"/>
        <v>Mount</v>
      </c>
    </row>
    <row r="169" spans="1:26" ht="12.75" outlineLevel="3">
      <c r="A169">
        <v>7</v>
      </c>
      <c r="B169" t="str">
        <f>B168&amp;E169</f>
        <v>TMT.INS.INST.IRMOS.AMS.DET.ARR.MNT.CON</v>
      </c>
      <c r="E169" t="s">
        <v>58</v>
      </c>
      <c r="F169" s="20" t="str">
        <f>F168&amp;I169</f>
        <v>IRMOS Acquisition and Metrology System Detector ArrayMountController</v>
      </c>
      <c r="G169" s="20"/>
      <c r="H169" s="20"/>
      <c r="I169" s="20" t="s">
        <v>22</v>
      </c>
      <c r="J169" s="20"/>
      <c r="K169" s="20"/>
      <c r="L169" s="20"/>
      <c r="M169" s="20"/>
      <c r="N169" s="20"/>
      <c r="O169" s="20"/>
      <c r="P169" s="1"/>
      <c r="Q169" s="1"/>
      <c r="S169">
        <v>0</v>
      </c>
      <c r="T169">
        <v>0</v>
      </c>
      <c r="U169">
        <v>0</v>
      </c>
      <c r="V169">
        <v>0</v>
      </c>
      <c r="W169" s="1">
        <f t="shared" si="13"/>
        <v>0</v>
      </c>
      <c r="X169" t="s">
        <v>220</v>
      </c>
      <c r="Z169" t="str">
        <f t="shared" si="12"/>
        <v>Controller</v>
      </c>
    </row>
    <row r="170" spans="1:26" ht="12.75" outlineLevel="2">
      <c r="A170">
        <v>6</v>
      </c>
      <c r="B170" t="str">
        <f t="shared" si="14"/>
        <v>TMT.INS.INST.IRMOS.AMS.SUC</v>
      </c>
      <c r="D170" t="s">
        <v>98</v>
      </c>
      <c r="F170" s="20" t="str">
        <f t="shared" si="15"/>
        <v>IRMOS Acquisition and Metrology System Supervisory Controller</v>
      </c>
      <c r="G170" s="20"/>
      <c r="H170" s="20" t="s">
        <v>21</v>
      </c>
      <c r="I170" s="20"/>
      <c r="J170" s="20"/>
      <c r="K170" s="20"/>
      <c r="L170" s="20"/>
      <c r="M170" s="20"/>
      <c r="N170" s="20"/>
      <c r="O170" s="20"/>
      <c r="P170" s="1">
        <f aca="true" t="shared" si="17" ref="P170:R171">U170</f>
        <v>0</v>
      </c>
      <c r="Q170" s="1">
        <f t="shared" si="17"/>
        <v>0</v>
      </c>
      <c r="R170" s="1">
        <f t="shared" si="17"/>
        <v>0</v>
      </c>
      <c r="S170">
        <v>0</v>
      </c>
      <c r="T170">
        <v>0</v>
      </c>
      <c r="U170">
        <v>0</v>
      </c>
      <c r="V170">
        <v>0</v>
      </c>
      <c r="W170" s="1">
        <f t="shared" si="13"/>
        <v>0</v>
      </c>
      <c r="X170" t="s">
        <v>219</v>
      </c>
      <c r="Z170" t="str">
        <f t="shared" si="12"/>
        <v>Supervisory Controller</v>
      </c>
    </row>
    <row r="171" spans="1:26" ht="12.75" outlineLevel="2">
      <c r="A171">
        <v>6</v>
      </c>
      <c r="B171" t="str">
        <f t="shared" si="14"/>
        <v>TMT.INS.INST.IRMOS.AMS.IT</v>
      </c>
      <c r="D171" t="s">
        <v>66</v>
      </c>
      <c r="F171" s="20" t="str">
        <f t="shared" si="15"/>
        <v>IRMOS Acquisition and Metrology System Integration and Testing</v>
      </c>
      <c r="G171" s="20"/>
      <c r="H171" s="20" t="s">
        <v>19</v>
      </c>
      <c r="I171" s="20"/>
      <c r="J171" s="20"/>
      <c r="K171" s="20"/>
      <c r="L171" s="20"/>
      <c r="M171" s="20"/>
      <c r="N171" s="20"/>
      <c r="O171" s="20"/>
      <c r="P171" s="1">
        <f t="shared" si="17"/>
        <v>0</v>
      </c>
      <c r="Q171" s="1">
        <f t="shared" si="17"/>
        <v>0</v>
      </c>
      <c r="R171" s="1">
        <f t="shared" si="17"/>
        <v>0</v>
      </c>
      <c r="S171">
        <v>0</v>
      </c>
      <c r="T171">
        <v>0</v>
      </c>
      <c r="U171">
        <v>0</v>
      </c>
      <c r="V171">
        <v>0</v>
      </c>
      <c r="W171" s="1">
        <f t="shared" si="13"/>
        <v>0</v>
      </c>
      <c r="X171" t="s">
        <v>219</v>
      </c>
      <c r="Z171" t="str">
        <f t="shared" si="12"/>
        <v>Integration and Testing</v>
      </c>
    </row>
    <row r="172" spans="1:26" ht="12.75" outlineLevel="1">
      <c r="A172">
        <v>5</v>
      </c>
      <c r="B172" t="str">
        <f>B$16&amp;C172</f>
        <v>TMT.INS.INST.IRMOS.STIM</v>
      </c>
      <c r="C172" t="s">
        <v>99</v>
      </c>
      <c r="F172" s="20" t="str">
        <f>F$16&amp;G172</f>
        <v>IRMOS Stimulus </v>
      </c>
      <c r="G172" s="20" t="s">
        <v>113</v>
      </c>
      <c r="H172" s="20"/>
      <c r="I172" s="20"/>
      <c r="J172" s="20"/>
      <c r="K172" s="20"/>
      <c r="L172" s="20"/>
      <c r="M172" s="22">
        <f>SUM(P173:P179)</f>
        <v>0</v>
      </c>
      <c r="N172" s="22">
        <f>SUM(Q173:Q179)</f>
        <v>0</v>
      </c>
      <c r="O172" s="22">
        <f>SUM(R173:R179)</f>
        <v>0</v>
      </c>
      <c r="P172"/>
      <c r="Z172" t="str">
        <f t="shared" si="12"/>
        <v>Stimulus </v>
      </c>
    </row>
    <row r="173" spans="1:26" ht="12.75" outlineLevel="2">
      <c r="A173">
        <v>6</v>
      </c>
      <c r="B173" t="str">
        <f aca="true" t="shared" si="18" ref="B173:B179">B$172&amp;D173</f>
        <v>TMT.INS.INST.IRMOS.STIM.SE</v>
      </c>
      <c r="D173" t="s">
        <v>84</v>
      </c>
      <c r="F173" s="20" t="str">
        <f aca="true" t="shared" si="19" ref="F173:F179">F$172&amp;H173</f>
        <v>IRMOS Stimulus Systems Engineering</v>
      </c>
      <c r="G173" s="20"/>
      <c r="H173" s="20" t="s">
        <v>9</v>
      </c>
      <c r="I173" s="20"/>
      <c r="J173" s="20"/>
      <c r="K173" s="20"/>
      <c r="L173" s="20"/>
      <c r="M173" s="20"/>
      <c r="N173" s="20"/>
      <c r="O173" s="20"/>
      <c r="P173" s="1">
        <f aca="true" t="shared" si="20" ref="P173:Q179">U173</f>
        <v>0</v>
      </c>
      <c r="Q173" s="1">
        <f t="shared" si="20"/>
        <v>0</v>
      </c>
      <c r="R173" s="1">
        <f>W173</f>
        <v>0</v>
      </c>
      <c r="S173">
        <v>0</v>
      </c>
      <c r="T173">
        <v>0</v>
      </c>
      <c r="U173">
        <v>0</v>
      </c>
      <c r="V173">
        <v>0</v>
      </c>
      <c r="W173" s="1">
        <f t="shared" si="13"/>
        <v>0</v>
      </c>
      <c r="X173" t="s">
        <v>219</v>
      </c>
      <c r="Z173" t="str">
        <f t="shared" si="12"/>
        <v>Systems Engineering</v>
      </c>
    </row>
    <row r="174" spans="1:26" ht="12.75" outlineLevel="2">
      <c r="A174">
        <v>6</v>
      </c>
      <c r="B174" t="str">
        <f t="shared" si="18"/>
        <v>TMT.INS.INST.IRMOS.STIM.ENCL</v>
      </c>
      <c r="D174" t="s">
        <v>10</v>
      </c>
      <c r="F174" s="20" t="str">
        <f t="shared" si="19"/>
        <v>IRMOS Stimulus Enclosure</v>
      </c>
      <c r="G174" s="20"/>
      <c r="H174" s="20" t="s">
        <v>11</v>
      </c>
      <c r="I174" s="20"/>
      <c r="J174" s="20"/>
      <c r="K174" s="20"/>
      <c r="L174" s="20"/>
      <c r="M174" s="20"/>
      <c r="N174" s="20"/>
      <c r="O174" s="20"/>
      <c r="P174" s="1">
        <f t="shared" si="20"/>
        <v>0</v>
      </c>
      <c r="Q174" s="1">
        <f t="shared" si="20"/>
        <v>0</v>
      </c>
      <c r="R174" s="1">
        <f aca="true" t="shared" si="21" ref="R174:R179">W174</f>
        <v>0</v>
      </c>
      <c r="S174">
        <v>0</v>
      </c>
      <c r="T174">
        <v>0</v>
      </c>
      <c r="U174">
        <v>0</v>
      </c>
      <c r="V174">
        <v>0</v>
      </c>
      <c r="W174" s="1">
        <f t="shared" si="13"/>
        <v>0</v>
      </c>
      <c r="X174" t="s">
        <v>220</v>
      </c>
      <c r="Z174" t="str">
        <f t="shared" si="12"/>
        <v>Enclosure</v>
      </c>
    </row>
    <row r="175" spans="1:26" ht="12.75" outlineLevel="2">
      <c r="A175">
        <v>6</v>
      </c>
      <c r="B175" t="str">
        <f t="shared" si="18"/>
        <v>TMT.INS.INST.IRMOS.STIM.LGSS</v>
      </c>
      <c r="D175" t="s">
        <v>100</v>
      </c>
      <c r="F175" s="20" t="str">
        <f t="shared" si="19"/>
        <v>IRMOS Stimulus LGS Simulator</v>
      </c>
      <c r="G175" s="20"/>
      <c r="H175" s="20" t="s">
        <v>54</v>
      </c>
      <c r="I175" s="20"/>
      <c r="J175" s="20"/>
      <c r="K175" s="20"/>
      <c r="L175" s="20"/>
      <c r="M175" s="20"/>
      <c r="N175" s="20"/>
      <c r="O175" s="20"/>
      <c r="P175" s="1">
        <f t="shared" si="20"/>
        <v>0</v>
      </c>
      <c r="Q175" s="1">
        <f t="shared" si="20"/>
        <v>0</v>
      </c>
      <c r="R175" s="1">
        <f t="shared" si="21"/>
        <v>0</v>
      </c>
      <c r="S175">
        <v>0</v>
      </c>
      <c r="T175">
        <v>0</v>
      </c>
      <c r="U175">
        <v>0</v>
      </c>
      <c r="V175">
        <v>0</v>
      </c>
      <c r="W175" s="1">
        <f t="shared" si="13"/>
        <v>0</v>
      </c>
      <c r="X175" t="s">
        <v>220</v>
      </c>
      <c r="Z175" t="str">
        <f t="shared" si="12"/>
        <v>LGS Simulator</v>
      </c>
    </row>
    <row r="176" spans="1:26" ht="12.75" outlineLevel="2">
      <c r="A176">
        <v>6</v>
      </c>
      <c r="B176" t="str">
        <f t="shared" si="18"/>
        <v>TMT.INS.INST.IRMOS.STIM.NGSS</v>
      </c>
      <c r="D176" t="s">
        <v>101</v>
      </c>
      <c r="F176" s="20" t="str">
        <f t="shared" si="19"/>
        <v>IRMOS Stimulus NGS Simulator</v>
      </c>
      <c r="G176" s="20"/>
      <c r="H176" s="20" t="s">
        <v>56</v>
      </c>
      <c r="I176" s="20"/>
      <c r="J176" s="20"/>
      <c r="K176" s="20"/>
      <c r="L176" s="20"/>
      <c r="M176" s="20"/>
      <c r="N176" s="20"/>
      <c r="O176" s="20"/>
      <c r="P176" s="1">
        <f t="shared" si="20"/>
        <v>0</v>
      </c>
      <c r="Q176" s="1">
        <f t="shared" si="20"/>
        <v>0</v>
      </c>
      <c r="R176" s="1">
        <f t="shared" si="21"/>
        <v>0</v>
      </c>
      <c r="S176">
        <v>0</v>
      </c>
      <c r="T176">
        <v>0</v>
      </c>
      <c r="U176">
        <v>0</v>
      </c>
      <c r="V176">
        <v>0</v>
      </c>
      <c r="W176" s="1">
        <f t="shared" si="13"/>
        <v>0</v>
      </c>
      <c r="X176" t="s">
        <v>220</v>
      </c>
      <c r="Z176" t="str">
        <f t="shared" si="12"/>
        <v>NGS Simulator</v>
      </c>
    </row>
    <row r="177" spans="1:26" ht="12.75" outlineLevel="2">
      <c r="A177">
        <v>6</v>
      </c>
      <c r="B177" t="str">
        <f t="shared" si="18"/>
        <v>TMT.INS.INST.IRMOS.STIM.TURB</v>
      </c>
      <c r="D177" t="s">
        <v>102</v>
      </c>
      <c r="F177" s="20" t="str">
        <f t="shared" si="19"/>
        <v>IRMOS Stimulus Turbulence Generator</v>
      </c>
      <c r="G177" s="20"/>
      <c r="H177" s="20" t="s">
        <v>55</v>
      </c>
      <c r="I177" s="20"/>
      <c r="J177" s="20"/>
      <c r="K177" s="20"/>
      <c r="L177" s="20"/>
      <c r="M177" s="20"/>
      <c r="N177" s="20"/>
      <c r="O177" s="20"/>
      <c r="P177" s="1">
        <f t="shared" si="20"/>
        <v>0</v>
      </c>
      <c r="Q177" s="1">
        <f t="shared" si="20"/>
        <v>0</v>
      </c>
      <c r="R177" s="1">
        <f t="shared" si="21"/>
        <v>0</v>
      </c>
      <c r="S177">
        <v>0</v>
      </c>
      <c r="T177">
        <v>0</v>
      </c>
      <c r="U177">
        <v>0</v>
      </c>
      <c r="V177">
        <v>0</v>
      </c>
      <c r="W177" s="1">
        <f t="shared" si="13"/>
        <v>0</v>
      </c>
      <c r="X177" t="s">
        <v>220</v>
      </c>
      <c r="Z177" t="str">
        <f t="shared" si="12"/>
        <v>Turbulence Generator</v>
      </c>
    </row>
    <row r="178" spans="1:26" ht="12.75" outlineLevel="2">
      <c r="A178">
        <v>6</v>
      </c>
      <c r="B178" t="str">
        <f t="shared" si="18"/>
        <v>TMT.INS.INST.IRMOS.STIM.SLD</v>
      </c>
      <c r="D178" t="s">
        <v>146</v>
      </c>
      <c r="F178" s="20" t="str">
        <f t="shared" si="19"/>
        <v>IRMOS Stimulus Slide</v>
      </c>
      <c r="G178" s="20"/>
      <c r="H178" s="20" t="s">
        <v>145</v>
      </c>
      <c r="I178" s="20"/>
      <c r="J178" s="20"/>
      <c r="K178" s="20"/>
      <c r="L178" s="20"/>
      <c r="M178" s="20"/>
      <c r="N178" s="20"/>
      <c r="O178" s="20"/>
      <c r="P178" s="1">
        <f t="shared" si="20"/>
        <v>0</v>
      </c>
      <c r="Q178" s="1">
        <f t="shared" si="20"/>
        <v>0</v>
      </c>
      <c r="R178" s="1">
        <f t="shared" si="21"/>
        <v>0</v>
      </c>
      <c r="S178">
        <v>0</v>
      </c>
      <c r="T178">
        <v>0</v>
      </c>
      <c r="U178">
        <v>0</v>
      </c>
      <c r="V178">
        <v>0</v>
      </c>
      <c r="W178" s="1">
        <f t="shared" si="13"/>
        <v>0</v>
      </c>
      <c r="X178" t="s">
        <v>220</v>
      </c>
      <c r="Z178" t="str">
        <f t="shared" si="12"/>
        <v>Slide</v>
      </c>
    </row>
    <row r="179" spans="1:26" ht="12.75" outlineLevel="2">
      <c r="A179">
        <v>6</v>
      </c>
      <c r="B179" t="str">
        <f t="shared" si="18"/>
        <v>TMT.INS.INST.IRMOS.STIM.IT</v>
      </c>
      <c r="D179" t="s">
        <v>66</v>
      </c>
      <c r="F179" s="20" t="str">
        <f t="shared" si="19"/>
        <v>IRMOS Stimulus Integration and Testing</v>
      </c>
      <c r="G179" s="20"/>
      <c r="H179" s="20" t="s">
        <v>19</v>
      </c>
      <c r="I179" s="20"/>
      <c r="J179" s="20"/>
      <c r="K179" s="20"/>
      <c r="L179" s="20"/>
      <c r="M179" s="20"/>
      <c r="N179" s="20"/>
      <c r="O179" s="20"/>
      <c r="P179" s="1">
        <f t="shared" si="20"/>
        <v>0</v>
      </c>
      <c r="Q179" s="1">
        <f t="shared" si="20"/>
        <v>0</v>
      </c>
      <c r="R179" s="1">
        <f t="shared" si="21"/>
        <v>0</v>
      </c>
      <c r="S179">
        <v>0</v>
      </c>
      <c r="T179">
        <v>0</v>
      </c>
      <c r="U179">
        <v>0</v>
      </c>
      <c r="V179">
        <v>0</v>
      </c>
      <c r="W179" s="1">
        <f t="shared" si="13"/>
        <v>0</v>
      </c>
      <c r="X179" t="s">
        <v>219</v>
      </c>
      <c r="Z179" t="str">
        <f t="shared" si="12"/>
        <v>Integration and Testing</v>
      </c>
    </row>
    <row r="180" spans="1:26" ht="12.75" outlineLevel="1">
      <c r="A180">
        <v>5</v>
      </c>
      <c r="B180" t="str">
        <f>B$16&amp;C180</f>
        <v>TMT.INS.INST.IRMOS.IROT</v>
      </c>
      <c r="C180" t="s">
        <v>104</v>
      </c>
      <c r="F180" s="20" t="str">
        <f>F$16&amp;G180</f>
        <v>IRMOS Instrument Rotator </v>
      </c>
      <c r="G180" s="20" t="s">
        <v>114</v>
      </c>
      <c r="H180" s="20"/>
      <c r="I180" s="20"/>
      <c r="J180" s="20"/>
      <c r="K180" s="20"/>
      <c r="L180" s="20"/>
      <c r="M180" s="22">
        <f>SUM(P181:P187)</f>
        <v>0</v>
      </c>
      <c r="N180" s="22">
        <f>SUM(Q181:Q187)</f>
        <v>0</v>
      </c>
      <c r="O180" s="22">
        <f>SUM(R181:R187)</f>
        <v>0</v>
      </c>
      <c r="P180"/>
      <c r="Z180" t="str">
        <f t="shared" si="12"/>
        <v>Instrument Rotator </v>
      </c>
    </row>
    <row r="181" spans="1:26" ht="12.75" outlineLevel="2">
      <c r="A181">
        <v>6</v>
      </c>
      <c r="B181" t="str">
        <f>B$180&amp;D181</f>
        <v>TMT.INS.INST.IRMOS.IROT.SE</v>
      </c>
      <c r="D181" t="s">
        <v>84</v>
      </c>
      <c r="F181" s="20" t="str">
        <f>F$180&amp;H181</f>
        <v>IRMOS Instrument Rotator Systems Engineering</v>
      </c>
      <c r="G181" s="20"/>
      <c r="H181" s="20" t="s">
        <v>9</v>
      </c>
      <c r="I181" s="20"/>
      <c r="J181" s="20"/>
      <c r="K181" s="20"/>
      <c r="L181" s="20"/>
      <c r="M181" s="20"/>
      <c r="N181" s="20"/>
      <c r="O181" s="20"/>
      <c r="P181" s="1">
        <f aca="true" t="shared" si="22" ref="P181:R183">U181</f>
        <v>0</v>
      </c>
      <c r="Q181" s="1">
        <f t="shared" si="22"/>
        <v>0</v>
      </c>
      <c r="R181" s="1">
        <f t="shared" si="22"/>
        <v>0</v>
      </c>
      <c r="S181">
        <v>0</v>
      </c>
      <c r="T181">
        <v>0</v>
      </c>
      <c r="U181">
        <v>0</v>
      </c>
      <c r="V181">
        <v>0</v>
      </c>
      <c r="W181" s="1">
        <f t="shared" si="13"/>
        <v>0</v>
      </c>
      <c r="X181" t="s">
        <v>219</v>
      </c>
      <c r="Z181" t="str">
        <f t="shared" si="12"/>
        <v>Systems Engineering</v>
      </c>
    </row>
    <row r="182" spans="1:26" ht="12.75" outlineLevel="2">
      <c r="A182">
        <v>6</v>
      </c>
      <c r="B182" t="str">
        <f>B$180&amp;D182</f>
        <v>TMT.INS.INST.IRMOS.IROT.ROT</v>
      </c>
      <c r="D182" t="s">
        <v>105</v>
      </c>
      <c r="F182" s="20" t="str">
        <f>F$180&amp;H182</f>
        <v>IRMOS Instrument Rotator Rotation Stage</v>
      </c>
      <c r="G182" s="20"/>
      <c r="H182" s="20" t="s">
        <v>43</v>
      </c>
      <c r="I182" s="20"/>
      <c r="J182" s="20"/>
      <c r="K182" s="20"/>
      <c r="L182" s="20"/>
      <c r="M182" s="20"/>
      <c r="N182" s="20"/>
      <c r="O182" s="20"/>
      <c r="P182" s="1">
        <f t="shared" si="22"/>
        <v>0</v>
      </c>
      <c r="Q182" s="1">
        <f t="shared" si="22"/>
        <v>0</v>
      </c>
      <c r="R182" s="1">
        <f t="shared" si="22"/>
        <v>0</v>
      </c>
      <c r="S182">
        <v>0</v>
      </c>
      <c r="T182">
        <v>0</v>
      </c>
      <c r="U182">
        <v>0</v>
      </c>
      <c r="V182">
        <v>0</v>
      </c>
      <c r="W182" s="1">
        <f t="shared" si="13"/>
        <v>0</v>
      </c>
      <c r="X182" t="s">
        <v>220</v>
      </c>
      <c r="Z182" t="str">
        <f t="shared" si="12"/>
        <v>Rotation Stage</v>
      </c>
    </row>
    <row r="183" spans="1:26" ht="12.75" outlineLevel="2">
      <c r="A183">
        <v>6</v>
      </c>
      <c r="B183" t="str">
        <f>B$180&amp;D183</f>
        <v>TMT.INS.INST.IRMOS.IROT.NASI</v>
      </c>
      <c r="D183" t="s">
        <v>173</v>
      </c>
      <c r="F183" s="20" t="str">
        <f>F$180&amp;H183</f>
        <v>IRMOS Instrument Rotator Nasmyth Platform Interface</v>
      </c>
      <c r="G183" s="20"/>
      <c r="H183" s="20" t="s">
        <v>172</v>
      </c>
      <c r="I183" s="20"/>
      <c r="J183" s="20"/>
      <c r="K183" s="20"/>
      <c r="L183" s="20"/>
      <c r="M183" s="20"/>
      <c r="N183" s="20"/>
      <c r="O183" s="20"/>
      <c r="P183" s="1">
        <f t="shared" si="22"/>
        <v>0</v>
      </c>
      <c r="Q183" s="1">
        <f t="shared" si="22"/>
        <v>0</v>
      </c>
      <c r="R183" s="1">
        <f t="shared" si="22"/>
        <v>0</v>
      </c>
      <c r="S183">
        <v>0</v>
      </c>
      <c r="T183">
        <v>0</v>
      </c>
      <c r="U183">
        <v>0</v>
      </c>
      <c r="V183">
        <v>0</v>
      </c>
      <c r="W183" s="1">
        <f t="shared" si="13"/>
        <v>0</v>
      </c>
      <c r="X183" t="s">
        <v>219</v>
      </c>
      <c r="Z183" t="str">
        <f t="shared" si="12"/>
        <v>Nasmyth Platform Interface</v>
      </c>
    </row>
    <row r="184" spans="1:26" ht="12.75" outlineLevel="2">
      <c r="A184">
        <v>6</v>
      </c>
      <c r="B184" t="str">
        <f>B$180&amp;D184</f>
        <v>TMT.INS.INST.IRMOS.IROT.SUC</v>
      </c>
      <c r="D184" t="s">
        <v>98</v>
      </c>
      <c r="F184" s="20" t="str">
        <f>F$180&amp;H184</f>
        <v>IRMOS Instrument Rotator Supervisory Controller </v>
      </c>
      <c r="G184" s="20"/>
      <c r="H184" s="20" t="s">
        <v>115</v>
      </c>
      <c r="I184" s="20"/>
      <c r="J184" s="20"/>
      <c r="K184" s="20"/>
      <c r="L184" s="20"/>
      <c r="M184" s="20"/>
      <c r="N184" s="20"/>
      <c r="O184" s="20"/>
      <c r="P184" s="1">
        <f>SUM(U185:U186)</f>
        <v>0</v>
      </c>
      <c r="Q184" s="1">
        <f>SUM(V185:V186)</f>
        <v>0</v>
      </c>
      <c r="R184" s="1">
        <f>SUM(W185:W186)</f>
        <v>0</v>
      </c>
      <c r="Z184" t="str">
        <f t="shared" si="12"/>
        <v>Supervisory Controller </v>
      </c>
    </row>
    <row r="185" spans="1:26" ht="13.5" customHeight="1" outlineLevel="3">
      <c r="A185">
        <v>7</v>
      </c>
      <c r="B185" t="str">
        <f>B$184&amp;E185</f>
        <v>TMT.INS.INST.IRMOS.IROT.SUC.COM</v>
      </c>
      <c r="E185" t="s">
        <v>77</v>
      </c>
      <c r="F185" s="20" t="str">
        <f>F$184&amp;I185</f>
        <v>IRMOS Instrument Rotator Supervisory Controller Computer</v>
      </c>
      <c r="G185" s="20"/>
      <c r="H185" s="20"/>
      <c r="I185" s="20" t="s">
        <v>38</v>
      </c>
      <c r="J185" s="20"/>
      <c r="K185" s="20"/>
      <c r="L185" s="20"/>
      <c r="M185" s="20"/>
      <c r="N185" s="20"/>
      <c r="O185" s="20"/>
      <c r="P185" s="1"/>
      <c r="Q185" s="1"/>
      <c r="S185">
        <v>0</v>
      </c>
      <c r="T185">
        <v>0</v>
      </c>
      <c r="U185">
        <v>0</v>
      </c>
      <c r="V185">
        <v>0</v>
      </c>
      <c r="W185" s="1">
        <f t="shared" si="13"/>
        <v>0</v>
      </c>
      <c r="X185" t="s">
        <v>220</v>
      </c>
      <c r="Z185" t="str">
        <f t="shared" si="12"/>
        <v>Computer</v>
      </c>
    </row>
    <row r="186" spans="1:26" ht="12.75" outlineLevel="3">
      <c r="A186">
        <v>7</v>
      </c>
      <c r="B186" t="str">
        <f>B$184&amp;E186</f>
        <v>TMT.INS.INST.IRMOS.IROT.SUC.MOTCO</v>
      </c>
      <c r="E186" t="s">
        <v>167</v>
      </c>
      <c r="F186" s="20" t="str">
        <f>F$184&amp;I186</f>
        <v>IRMOS Instrument Rotator Supervisory Controller Motion Controller</v>
      </c>
      <c r="G186" s="20"/>
      <c r="H186" s="20"/>
      <c r="I186" s="20" t="s">
        <v>41</v>
      </c>
      <c r="J186" s="20"/>
      <c r="K186" s="20"/>
      <c r="L186" s="20"/>
      <c r="M186" s="20"/>
      <c r="N186" s="20"/>
      <c r="O186" s="20"/>
      <c r="P186" s="1"/>
      <c r="Q186" s="1"/>
      <c r="S186">
        <v>0</v>
      </c>
      <c r="T186">
        <v>0</v>
      </c>
      <c r="U186">
        <v>0</v>
      </c>
      <c r="V186">
        <v>0</v>
      </c>
      <c r="W186" s="1">
        <f t="shared" si="13"/>
        <v>0</v>
      </c>
      <c r="X186" t="s">
        <v>219</v>
      </c>
      <c r="Z186" t="str">
        <f t="shared" si="12"/>
        <v>Motion Controller</v>
      </c>
    </row>
    <row r="187" spans="1:26" ht="12.75" outlineLevel="2">
      <c r="A187">
        <v>6</v>
      </c>
      <c r="B187" t="str">
        <f>B$180&amp;D187</f>
        <v>TMT.INS.INST.IRMOS.IROT.IT</v>
      </c>
      <c r="D187" t="s">
        <v>66</v>
      </c>
      <c r="F187" s="20" t="str">
        <f>F$180&amp;H187</f>
        <v>IRMOS Instrument Rotator Integration and Testing</v>
      </c>
      <c r="G187" s="20"/>
      <c r="H187" s="20" t="s">
        <v>19</v>
      </c>
      <c r="I187" s="20"/>
      <c r="J187" s="20"/>
      <c r="K187" s="20"/>
      <c r="L187" s="20"/>
      <c r="M187" s="20"/>
      <c r="N187" s="20"/>
      <c r="O187" s="20"/>
      <c r="P187" s="1">
        <f>U187</f>
        <v>0</v>
      </c>
      <c r="Q187" s="1">
        <f>V187</f>
        <v>0</v>
      </c>
      <c r="R187" s="1">
        <f>W187</f>
        <v>0</v>
      </c>
      <c r="S187">
        <v>0</v>
      </c>
      <c r="T187">
        <v>0</v>
      </c>
      <c r="U187">
        <v>0</v>
      </c>
      <c r="V187">
        <v>0</v>
      </c>
      <c r="W187" s="1">
        <f t="shared" si="13"/>
        <v>0</v>
      </c>
      <c r="X187" t="s">
        <v>219</v>
      </c>
      <c r="Z187" t="str">
        <f t="shared" si="12"/>
        <v>Integration and Testing</v>
      </c>
    </row>
    <row r="188" spans="1:26" ht="12.75" outlineLevel="1">
      <c r="A188">
        <v>5</v>
      </c>
      <c r="B188" t="str">
        <f>B$16&amp;C188</f>
        <v>TMT.INS.INST.IRMOS.IT</v>
      </c>
      <c r="C188" t="s">
        <v>66</v>
      </c>
      <c r="F188" s="23" t="str">
        <f>F$16&amp;G188</f>
        <v>IRMOS System Integration and Testing </v>
      </c>
      <c r="G188" s="23" t="s">
        <v>166</v>
      </c>
      <c r="H188" s="23"/>
      <c r="I188" s="23"/>
      <c r="J188" s="23"/>
      <c r="K188" s="23"/>
      <c r="L188" s="23"/>
      <c r="M188" s="24">
        <f>SUM(P189:P191)</f>
        <v>0</v>
      </c>
      <c r="N188" s="24">
        <f>SUM(Q189:Q191)</f>
        <v>0</v>
      </c>
      <c r="O188" s="24">
        <f>SUM(R189:R191)</f>
        <v>0</v>
      </c>
      <c r="P188"/>
      <c r="Z188" t="str">
        <f t="shared" si="12"/>
        <v>System Integration and Testing </v>
      </c>
    </row>
    <row r="189" spans="1:26" ht="12.75" outlineLevel="2">
      <c r="A189">
        <v>6</v>
      </c>
      <c r="B189" t="str">
        <f>B$188&amp;D189</f>
        <v>TMT.INS.INST.IRMOS.IT.LAB</v>
      </c>
      <c r="D189" t="s">
        <v>231</v>
      </c>
      <c r="F189" s="20" t="str">
        <f>F$188&amp;H189</f>
        <v>IRMOS System Integration and Testing Labor </v>
      </c>
      <c r="G189" s="20"/>
      <c r="H189" s="20" t="s">
        <v>230</v>
      </c>
      <c r="I189" s="20"/>
      <c r="J189" s="20"/>
      <c r="K189" s="20"/>
      <c r="L189" s="20"/>
      <c r="M189" s="20"/>
      <c r="N189" s="20"/>
      <c r="O189" s="20"/>
      <c r="P189" s="1">
        <f aca="true" t="shared" si="23" ref="P189:R191">U189</f>
        <v>0</v>
      </c>
      <c r="Q189" s="1">
        <f t="shared" si="23"/>
        <v>0</v>
      </c>
      <c r="R189" s="1">
        <f t="shared" si="23"/>
        <v>0</v>
      </c>
      <c r="S189">
        <v>0</v>
      </c>
      <c r="T189">
        <v>0</v>
      </c>
      <c r="U189">
        <v>0</v>
      </c>
      <c r="V189">
        <v>0</v>
      </c>
      <c r="W189" s="1">
        <f t="shared" si="13"/>
        <v>0</v>
      </c>
      <c r="X189" t="s">
        <v>219</v>
      </c>
      <c r="Z189" t="str">
        <f t="shared" si="12"/>
        <v>Labor </v>
      </c>
    </row>
    <row r="190" spans="1:26" ht="12.75" outlineLevel="2">
      <c r="A190">
        <v>6</v>
      </c>
      <c r="B190" t="str">
        <f>B$188&amp;D190</f>
        <v>TMT.INS.INST.IRMOS.IT.M6TO</v>
      </c>
      <c r="D190" t="s">
        <v>229</v>
      </c>
      <c r="F190" s="20" t="str">
        <f>F$188&amp;H190</f>
        <v>IRMOS System Integration and Testing M6 Test Optics</v>
      </c>
      <c r="G190" s="20"/>
      <c r="H190" s="20" t="s">
        <v>228</v>
      </c>
      <c r="I190" s="20"/>
      <c r="J190" s="20"/>
      <c r="K190" s="20"/>
      <c r="L190" s="20"/>
      <c r="M190" s="20"/>
      <c r="N190" s="20"/>
      <c r="O190" s="20"/>
      <c r="P190" s="1">
        <f t="shared" si="23"/>
        <v>0</v>
      </c>
      <c r="Q190" s="1">
        <f t="shared" si="23"/>
        <v>0</v>
      </c>
      <c r="R190" s="1">
        <f t="shared" si="23"/>
        <v>0</v>
      </c>
      <c r="S190">
        <v>0</v>
      </c>
      <c r="T190">
        <v>0</v>
      </c>
      <c r="U190">
        <v>0</v>
      </c>
      <c r="V190">
        <v>0</v>
      </c>
      <c r="W190" s="1">
        <f t="shared" si="13"/>
        <v>0</v>
      </c>
      <c r="X190" t="s">
        <v>220</v>
      </c>
      <c r="Z190" t="str">
        <f t="shared" si="12"/>
        <v>M6 Test Optics</v>
      </c>
    </row>
    <row r="191" spans="1:26" ht="12.75" outlineLevel="2">
      <c r="A191">
        <v>6</v>
      </c>
      <c r="B191" t="str">
        <f>B$188&amp;D191</f>
        <v>TMT.INS.INST.IRMOS.IT.SCR</v>
      </c>
      <c r="D191" t="s">
        <v>148</v>
      </c>
      <c r="F191" s="20" t="str">
        <f>F$188&amp;H191</f>
        <v>IRMOS System Integration and Testing OSM Calibration Screen</v>
      </c>
      <c r="G191" s="20"/>
      <c r="H191" s="20" t="s">
        <v>147</v>
      </c>
      <c r="I191" s="20"/>
      <c r="J191" s="20"/>
      <c r="K191" s="20"/>
      <c r="L191" s="20"/>
      <c r="M191" s="20"/>
      <c r="N191" s="20"/>
      <c r="O191" s="20"/>
      <c r="P191" s="1">
        <f t="shared" si="23"/>
        <v>0</v>
      </c>
      <c r="Q191" s="1">
        <f t="shared" si="23"/>
        <v>0</v>
      </c>
      <c r="R191" s="1">
        <f t="shared" si="23"/>
        <v>0</v>
      </c>
      <c r="S191">
        <v>0</v>
      </c>
      <c r="T191">
        <v>0</v>
      </c>
      <c r="U191">
        <v>0</v>
      </c>
      <c r="V191">
        <v>0</v>
      </c>
      <c r="W191" s="1">
        <f t="shared" si="13"/>
        <v>0</v>
      </c>
      <c r="X191" t="s">
        <v>220</v>
      </c>
      <c r="Z191" t="str">
        <f t="shared" si="12"/>
        <v>OSM Calibration Screen</v>
      </c>
    </row>
    <row r="192" spans="1:26" ht="12.75" outlineLevel="1">
      <c r="A192">
        <v>5</v>
      </c>
      <c r="B192" t="str">
        <f>B$16&amp;C192</f>
        <v>TMT.INS.INST.IRMOS.COMM</v>
      </c>
      <c r="C192" t="s">
        <v>106</v>
      </c>
      <c r="F192" s="20" t="str">
        <f>F$16&amp;G192</f>
        <v>IRMOS Commissioning </v>
      </c>
      <c r="G192" s="20" t="s">
        <v>136</v>
      </c>
      <c r="H192" s="20"/>
      <c r="I192" s="20"/>
      <c r="J192" s="20"/>
      <c r="K192" s="20"/>
      <c r="L192" s="20"/>
      <c r="M192" s="22">
        <f>SUM(P193:P195)</f>
        <v>0</v>
      </c>
      <c r="N192" s="22">
        <f>SUM(Q193:Q195)</f>
        <v>0</v>
      </c>
      <c r="O192" s="22">
        <f>SUM(R193:R195)</f>
        <v>0</v>
      </c>
      <c r="P192" s="1"/>
      <c r="Q192" s="1"/>
      <c r="Z192" t="str">
        <f t="shared" si="12"/>
        <v>Commissioning </v>
      </c>
    </row>
    <row r="193" spans="1:26" ht="12.75" outlineLevel="2">
      <c r="A193">
        <v>6</v>
      </c>
      <c r="B193" t="str">
        <f>B$192&amp;D193</f>
        <v>TMT.INS.INST.IRMOS.COMM.LAB</v>
      </c>
      <c r="D193" t="s">
        <v>231</v>
      </c>
      <c r="F193" t="str">
        <f>F$192&amp;H193</f>
        <v>IRMOS Commissioning Labor </v>
      </c>
      <c r="H193" t="s">
        <v>230</v>
      </c>
      <c r="N193" s="7"/>
      <c r="O193" s="7"/>
      <c r="P193" s="1">
        <f aca="true" t="shared" si="24" ref="P193:R195">U193</f>
        <v>0</v>
      </c>
      <c r="Q193" s="1">
        <f t="shared" si="24"/>
        <v>0</v>
      </c>
      <c r="R193" s="1">
        <f t="shared" si="24"/>
        <v>0</v>
      </c>
      <c r="S193">
        <v>0</v>
      </c>
      <c r="T193">
        <v>0</v>
      </c>
      <c r="U193">
        <v>0</v>
      </c>
      <c r="V193">
        <v>0</v>
      </c>
      <c r="W193" s="1">
        <f t="shared" si="13"/>
        <v>0</v>
      </c>
      <c r="X193" t="s">
        <v>219</v>
      </c>
      <c r="Z193" t="str">
        <f t="shared" si="12"/>
        <v>Labor </v>
      </c>
    </row>
    <row r="194" spans="1:26" ht="12.75" outlineLevel="2">
      <c r="A194">
        <v>6</v>
      </c>
      <c r="B194" t="str">
        <f>B$192&amp;D194</f>
        <v>TMT.INS.INST.IRMOS.COMM.FRE</v>
      </c>
      <c r="D194" t="s">
        <v>107</v>
      </c>
      <c r="F194" t="str">
        <f>F$192&amp;H194</f>
        <v>IRMOS Commissioning Freight</v>
      </c>
      <c r="H194" t="s">
        <v>52</v>
      </c>
      <c r="P194" s="1">
        <f t="shared" si="24"/>
        <v>0</v>
      </c>
      <c r="Q194" s="1">
        <f t="shared" si="24"/>
        <v>0</v>
      </c>
      <c r="R194" s="1">
        <f t="shared" si="24"/>
        <v>0</v>
      </c>
      <c r="S194">
        <v>0</v>
      </c>
      <c r="T194">
        <v>0</v>
      </c>
      <c r="U194">
        <v>0</v>
      </c>
      <c r="V194">
        <v>0</v>
      </c>
      <c r="W194" s="1">
        <f t="shared" si="13"/>
        <v>0</v>
      </c>
      <c r="X194" t="s">
        <v>220</v>
      </c>
      <c r="Z194" t="str">
        <f t="shared" si="12"/>
        <v>Freight</v>
      </c>
    </row>
    <row r="195" spans="1:26" ht="12.75" outlineLevel="2">
      <c r="A195">
        <v>6</v>
      </c>
      <c r="B195" t="str">
        <f>B$192&amp;D195</f>
        <v>TMT.INS.INST.IRMOS.COMM.INS</v>
      </c>
      <c r="D195" t="s">
        <v>108</v>
      </c>
      <c r="F195" t="str">
        <f>F$192&amp;H195</f>
        <v>IRMOS Commissioning Insurance</v>
      </c>
      <c r="H195" t="s">
        <v>53</v>
      </c>
      <c r="P195" s="1">
        <f t="shared" si="24"/>
        <v>0</v>
      </c>
      <c r="Q195" s="1">
        <f t="shared" si="24"/>
        <v>0</v>
      </c>
      <c r="R195" s="1">
        <f t="shared" si="24"/>
        <v>0</v>
      </c>
      <c r="S195">
        <v>0</v>
      </c>
      <c r="T195">
        <v>0</v>
      </c>
      <c r="U195">
        <v>0</v>
      </c>
      <c r="V195">
        <v>0</v>
      </c>
      <c r="W195" s="1">
        <f t="shared" si="13"/>
        <v>0</v>
      </c>
      <c r="X195" t="s">
        <v>220</v>
      </c>
      <c r="Z195" t="str">
        <f t="shared" si="12"/>
        <v>Insurance</v>
      </c>
    </row>
    <row r="196" ht="12.75" outlineLevel="1"/>
    <row r="197" spans="19:25" ht="12.75">
      <c r="S197" s="15" t="s">
        <v>234</v>
      </c>
      <c r="T197" s="9"/>
      <c r="U197" s="25">
        <f>SUMIF($X$16:$X$195,"Labor",$U$16:$U$195)</f>
        <v>0</v>
      </c>
      <c r="V197" s="9">
        <f aca="true" t="array" ref="V197">SUMIF($X$16:$X$195,"Labor",$V$16:$V$195)</f>
        <v>0</v>
      </c>
      <c r="W197" s="9">
        <f>SUMIF($X$16:$X$195,"Labor",$W$16:$W$195)</f>
        <v>0</v>
      </c>
      <c r="X197" s="9"/>
      <c r="Y197" s="10" t="s">
        <v>232</v>
      </c>
    </row>
    <row r="198" spans="19:25" ht="12.75">
      <c r="S198" s="11"/>
      <c r="T198" s="17"/>
      <c r="U198" s="17">
        <f>SUMIF($X$16:$X$195,"Purchase",$U$16:$U$195)</f>
        <v>0</v>
      </c>
      <c r="V198" s="17">
        <f aca="true" t="array" ref="V198">SUMIF($X$16:$X$195,"Purchase",$V$16:$V$195)</f>
        <v>0</v>
      </c>
      <c r="W198" s="17">
        <f>SUMIF($X$16:$X$195,"Purchase",$W$16:$W$195)</f>
        <v>0</v>
      </c>
      <c r="X198" s="17"/>
      <c r="Y198" s="13" t="s">
        <v>233</v>
      </c>
    </row>
    <row r="199" spans="7:25" ht="12.75">
      <c r="G199" t="s">
        <v>237</v>
      </c>
      <c r="S199" s="11"/>
      <c r="T199" s="17"/>
      <c r="U199" s="18">
        <f>SUM(U197:U198)</f>
        <v>0</v>
      </c>
      <c r="V199" s="18">
        <f>SUM(V197:V198)</f>
        <v>0</v>
      </c>
      <c r="W199" s="18">
        <f>SUM(W197:W198)</f>
        <v>0</v>
      </c>
      <c r="X199" s="17"/>
      <c r="Y199" s="13"/>
    </row>
    <row r="200" spans="19:25" ht="12.75">
      <c r="S200" s="11"/>
      <c r="T200" s="17"/>
      <c r="U200" s="12"/>
      <c r="V200" s="12"/>
      <c r="W200" s="12"/>
      <c r="X200" s="17"/>
      <c r="Y200" s="13"/>
    </row>
    <row r="201" spans="7:25" ht="12.75">
      <c r="G201" t="s">
        <v>16</v>
      </c>
      <c r="S201" s="19" t="s">
        <v>232</v>
      </c>
      <c r="T201" s="8"/>
      <c r="U201" s="16">
        <f>U197/$T$4</f>
        <v>0</v>
      </c>
      <c r="V201" s="16">
        <f>V197/$T$4</f>
        <v>0</v>
      </c>
      <c r="W201" s="16">
        <f>W197/$T$4</f>
        <v>0</v>
      </c>
      <c r="X201" s="8"/>
      <c r="Y201" s="14" t="s">
        <v>235</v>
      </c>
    </row>
    <row r="202" spans="7:25" ht="12.75">
      <c r="G202" t="s">
        <v>211</v>
      </c>
      <c r="S202" s="17"/>
      <c r="T202" s="17"/>
      <c r="U202" s="17"/>
      <c r="V202" s="17"/>
      <c r="W202" s="12"/>
      <c r="X202" s="17"/>
      <c r="Y202" s="17"/>
    </row>
    <row r="203" spans="7:24" ht="12.75">
      <c r="G203" t="s">
        <v>110</v>
      </c>
      <c r="U203" s="17"/>
      <c r="V203" s="17"/>
      <c r="W203" s="12"/>
      <c r="X203" s="17"/>
    </row>
    <row r="204" spans="7:24" ht="12.75">
      <c r="G204" t="s">
        <v>238</v>
      </c>
      <c r="U204" s="17"/>
      <c r="V204" s="17"/>
      <c r="W204" s="12"/>
      <c r="X204" s="17"/>
    </row>
    <row r="205" spans="7:24" ht="12.75">
      <c r="G205" t="s">
        <v>112</v>
      </c>
      <c r="U205" s="17"/>
      <c r="V205" s="17"/>
      <c r="W205" s="17"/>
      <c r="X205" s="17"/>
    </row>
    <row r="206" spans="7:24" ht="12.75">
      <c r="G206" t="s">
        <v>239</v>
      </c>
      <c r="U206" s="17"/>
      <c r="V206" s="17"/>
      <c r="W206" s="12"/>
      <c r="X206" s="17"/>
    </row>
    <row r="207" spans="7:24" ht="12.75">
      <c r="G207" t="s">
        <v>240</v>
      </c>
      <c r="U207" s="17"/>
      <c r="V207" s="17"/>
      <c r="W207" s="12"/>
      <c r="X207" s="17"/>
    </row>
    <row r="208" spans="21:24" ht="12.75">
      <c r="U208" s="17"/>
      <c r="V208" s="17"/>
      <c r="W208" s="12"/>
      <c r="X208" s="17"/>
    </row>
    <row r="210" spans="2:3" ht="12.75">
      <c r="B210" s="1" t="s">
        <v>5</v>
      </c>
      <c r="C210" s="1"/>
    </row>
    <row r="211" spans="2:6" ht="12.75">
      <c r="B211" s="1" t="s">
        <v>7</v>
      </c>
      <c r="C211" s="1" t="s">
        <v>8</v>
      </c>
      <c r="F211" s="1" t="s">
        <v>8</v>
      </c>
    </row>
    <row r="212" spans="2:6" ht="12.75">
      <c r="B212" s="1"/>
      <c r="C212" s="1"/>
      <c r="F212" s="1"/>
    </row>
    <row r="214" spans="2:6" ht="12.75">
      <c r="B214" t="s">
        <v>0</v>
      </c>
      <c r="C214" t="s">
        <v>15</v>
      </c>
      <c r="F214" t="s">
        <v>15</v>
      </c>
    </row>
    <row r="215" spans="2:6" ht="12.75">
      <c r="B215" t="s">
        <v>241</v>
      </c>
      <c r="C215" t="s">
        <v>242</v>
      </c>
      <c r="F215" t="s">
        <v>242</v>
      </c>
    </row>
    <row r="216" spans="2:6" ht="12.75">
      <c r="B216" t="s">
        <v>243</v>
      </c>
      <c r="C216" t="s">
        <v>244</v>
      </c>
      <c r="F216" t="s">
        <v>244</v>
      </c>
    </row>
    <row r="217" spans="2:6" ht="12.75">
      <c r="B217" t="s">
        <v>245</v>
      </c>
      <c r="C217" t="s">
        <v>246</v>
      </c>
      <c r="F217" t="s">
        <v>246</v>
      </c>
    </row>
    <row r="218" spans="2:6" ht="12.75">
      <c r="B218" t="s">
        <v>247</v>
      </c>
      <c r="C218" t="s">
        <v>248</v>
      </c>
      <c r="F218" t="s">
        <v>248</v>
      </c>
    </row>
    <row r="219" spans="2:6" ht="12.75">
      <c r="B219" t="s">
        <v>249</v>
      </c>
      <c r="C219" t="s">
        <v>250</v>
      </c>
      <c r="F219" t="s">
        <v>250</v>
      </c>
    </row>
    <row r="220" spans="2:6" ht="12.75">
      <c r="B220" t="s">
        <v>251</v>
      </c>
      <c r="C220" t="s">
        <v>252</v>
      </c>
      <c r="F220" t="s">
        <v>252</v>
      </c>
    </row>
    <row r="221" spans="2:6" ht="12.75">
      <c r="B221" t="s">
        <v>253</v>
      </c>
      <c r="C221" t="s">
        <v>254</v>
      </c>
      <c r="F221" t="s">
        <v>254</v>
      </c>
    </row>
    <row r="222" spans="2:6" ht="12.75">
      <c r="B222" t="s">
        <v>255</v>
      </c>
      <c r="C222" t="s">
        <v>256</v>
      </c>
      <c r="F222" t="s">
        <v>256</v>
      </c>
    </row>
    <row r="223" spans="2:6" ht="12.75">
      <c r="B223" t="s">
        <v>257</v>
      </c>
      <c r="C223" t="s">
        <v>258</v>
      </c>
      <c r="F223" t="s">
        <v>258</v>
      </c>
    </row>
    <row r="224" spans="2:6" ht="12.75">
      <c r="B224" t="s">
        <v>259</v>
      </c>
      <c r="C224" t="s">
        <v>260</v>
      </c>
      <c r="F224" t="s">
        <v>260</v>
      </c>
    </row>
    <row r="225" spans="2:6" ht="12.75">
      <c r="B225" t="s">
        <v>261</v>
      </c>
      <c r="C225" t="s">
        <v>262</v>
      </c>
      <c r="F225" t="s">
        <v>262</v>
      </c>
    </row>
    <row r="229" spans="2:3" ht="12.75">
      <c r="B229" s="1" t="s">
        <v>5</v>
      </c>
      <c r="C229" s="1"/>
    </row>
    <row r="230" spans="2:3" ht="12.75">
      <c r="B230" s="1" t="s">
        <v>7</v>
      </c>
      <c r="C230" s="1" t="s">
        <v>8</v>
      </c>
    </row>
    <row r="231" spans="2:3" ht="12.75">
      <c r="B231" s="1"/>
      <c r="C231" s="1"/>
    </row>
    <row r="233" spans="2:3" ht="12.75">
      <c r="B233" t="s">
        <v>0</v>
      </c>
      <c r="C233" t="s">
        <v>15</v>
      </c>
    </row>
    <row r="234" spans="2:3" ht="12.75">
      <c r="B234" t="s">
        <v>241</v>
      </c>
      <c r="C234" t="s">
        <v>242</v>
      </c>
    </row>
    <row r="235" spans="2:3" ht="12.75">
      <c r="B235" t="s">
        <v>263</v>
      </c>
      <c r="C235" t="s">
        <v>269</v>
      </c>
    </row>
    <row r="236" spans="2:3" ht="12.75">
      <c r="B236" t="s">
        <v>264</v>
      </c>
      <c r="C236" t="s">
        <v>270</v>
      </c>
    </row>
    <row r="237" spans="2:3" ht="12.75">
      <c r="B237" t="s">
        <v>265</v>
      </c>
      <c r="C237" t="s">
        <v>271</v>
      </c>
    </row>
    <row r="238" spans="2:3" ht="12.75">
      <c r="B238" t="s">
        <v>243</v>
      </c>
      <c r="C238" t="s">
        <v>244</v>
      </c>
    </row>
    <row r="239" spans="2:3" ht="12.75">
      <c r="B239" t="s">
        <v>266</v>
      </c>
      <c r="C239" t="s">
        <v>272</v>
      </c>
    </row>
    <row r="240" spans="2:3" ht="12.75">
      <c r="B240" t="s">
        <v>245</v>
      </c>
      <c r="C240" t="s">
        <v>246</v>
      </c>
    </row>
    <row r="241" spans="2:3" ht="12.75">
      <c r="B241" t="s">
        <v>267</v>
      </c>
      <c r="C241" t="s">
        <v>273</v>
      </c>
    </row>
    <row r="242" spans="2:3" ht="12.75">
      <c r="B242" t="s">
        <v>268</v>
      </c>
      <c r="C242" t="s">
        <v>274</v>
      </c>
    </row>
    <row r="243" spans="2:3" ht="12.75">
      <c r="B243" t="s">
        <v>275</v>
      </c>
      <c r="C243" t="s">
        <v>277</v>
      </c>
    </row>
    <row r="244" spans="2:3" ht="12.75">
      <c r="B244" t="s">
        <v>276</v>
      </c>
      <c r="C244" t="s">
        <v>278</v>
      </c>
    </row>
    <row r="245" spans="2:3" ht="12.75">
      <c r="B245" t="s">
        <v>279</v>
      </c>
      <c r="C245" t="s">
        <v>280</v>
      </c>
    </row>
    <row r="246" spans="2:3" ht="12.75">
      <c r="B246" t="s">
        <v>281</v>
      </c>
      <c r="C246" t="s">
        <v>282</v>
      </c>
    </row>
    <row r="247" spans="2:3" ht="12.75">
      <c r="B247" t="s">
        <v>283</v>
      </c>
      <c r="C247" t="s">
        <v>284</v>
      </c>
    </row>
    <row r="248" spans="2:3" ht="12.75">
      <c r="B248" t="s">
        <v>285</v>
      </c>
      <c r="C248" t="s">
        <v>288</v>
      </c>
    </row>
    <row r="249" spans="2:3" ht="12.75">
      <c r="B249" t="s">
        <v>247</v>
      </c>
      <c r="C249" t="s">
        <v>248</v>
      </c>
    </row>
    <row r="250" spans="2:3" ht="12.75">
      <c r="B250" t="s">
        <v>286</v>
      </c>
      <c r="C250" t="s">
        <v>289</v>
      </c>
    </row>
    <row r="251" spans="2:3" ht="12.75">
      <c r="B251" t="s">
        <v>287</v>
      </c>
      <c r="C251" t="s">
        <v>290</v>
      </c>
    </row>
    <row r="252" spans="2:3" ht="12.75">
      <c r="B252" t="s">
        <v>291</v>
      </c>
      <c r="C252" t="s">
        <v>292</v>
      </c>
    </row>
    <row r="253" spans="2:3" ht="12.75">
      <c r="B253" t="s">
        <v>293</v>
      </c>
      <c r="C253" t="s">
        <v>295</v>
      </c>
    </row>
    <row r="254" spans="2:3" ht="12.75">
      <c r="B254" t="s">
        <v>294</v>
      </c>
      <c r="C254" t="s">
        <v>296</v>
      </c>
    </row>
    <row r="255" spans="2:3" ht="12.75">
      <c r="B255" t="s">
        <v>297</v>
      </c>
      <c r="C255" t="s">
        <v>298</v>
      </c>
    </row>
    <row r="256" spans="2:3" ht="12.75">
      <c r="B256" t="s">
        <v>299</v>
      </c>
      <c r="C256" t="s">
        <v>300</v>
      </c>
    </row>
    <row r="257" spans="2:3" ht="12.75">
      <c r="B257" t="s">
        <v>301</v>
      </c>
      <c r="C257" t="s">
        <v>302</v>
      </c>
    </row>
    <row r="258" spans="2:3" ht="12.75">
      <c r="B258" t="s">
        <v>303</v>
      </c>
      <c r="C258" t="s">
        <v>304</v>
      </c>
    </row>
    <row r="259" spans="2:3" ht="12.75">
      <c r="B259" t="s">
        <v>305</v>
      </c>
      <c r="C259" t="s">
        <v>306</v>
      </c>
    </row>
    <row r="260" spans="2:3" ht="12.75">
      <c r="B260" t="s">
        <v>307</v>
      </c>
      <c r="C260" t="s">
        <v>308</v>
      </c>
    </row>
    <row r="261" spans="2:3" ht="12.75">
      <c r="B261" t="s">
        <v>309</v>
      </c>
      <c r="C261" t="s">
        <v>310</v>
      </c>
    </row>
    <row r="262" spans="2:3" ht="12.75">
      <c r="B262" t="s">
        <v>311</v>
      </c>
      <c r="C262" t="s">
        <v>315</v>
      </c>
    </row>
    <row r="263" spans="2:3" ht="12.75">
      <c r="B263" t="s">
        <v>249</v>
      </c>
      <c r="C263" t="s">
        <v>250</v>
      </c>
    </row>
    <row r="264" spans="2:3" ht="12.75">
      <c r="B264" t="s">
        <v>312</v>
      </c>
      <c r="C264" t="s">
        <v>316</v>
      </c>
    </row>
    <row r="265" spans="2:3" ht="12.75">
      <c r="B265" t="s">
        <v>313</v>
      </c>
      <c r="C265" t="s">
        <v>317</v>
      </c>
    </row>
    <row r="266" spans="2:3" ht="12.75">
      <c r="B266" t="s">
        <v>314</v>
      </c>
      <c r="C266" t="s">
        <v>318</v>
      </c>
    </row>
    <row r="267" spans="2:3" ht="12.75">
      <c r="B267" t="s">
        <v>319</v>
      </c>
      <c r="C267" t="s">
        <v>320</v>
      </c>
    </row>
    <row r="268" spans="2:3" ht="12.75">
      <c r="B268" t="s">
        <v>321</v>
      </c>
      <c r="C268" t="s">
        <v>322</v>
      </c>
    </row>
    <row r="269" spans="2:3" ht="12.75">
      <c r="B269" t="s">
        <v>323</v>
      </c>
      <c r="C269" t="s">
        <v>328</v>
      </c>
    </row>
    <row r="270" spans="2:3" ht="12.75">
      <c r="B270" t="s">
        <v>251</v>
      </c>
      <c r="C270" t="s">
        <v>252</v>
      </c>
    </row>
    <row r="271" spans="2:3" ht="12.75">
      <c r="B271" t="s">
        <v>324</v>
      </c>
      <c r="C271" t="s">
        <v>329</v>
      </c>
    </row>
    <row r="272" spans="2:3" ht="12.75">
      <c r="B272" t="s">
        <v>325</v>
      </c>
      <c r="C272" t="s">
        <v>330</v>
      </c>
    </row>
    <row r="273" spans="2:3" ht="12.75">
      <c r="B273" t="s">
        <v>326</v>
      </c>
      <c r="C273" t="s">
        <v>331</v>
      </c>
    </row>
    <row r="274" spans="2:3" ht="12.75">
      <c r="B274" t="s">
        <v>327</v>
      </c>
      <c r="C274" t="s">
        <v>332</v>
      </c>
    </row>
    <row r="275" spans="2:3" ht="12.75">
      <c r="B275" t="s">
        <v>333</v>
      </c>
      <c r="C275" t="s">
        <v>334</v>
      </c>
    </row>
    <row r="276" spans="2:3" ht="12.75">
      <c r="B276" t="s">
        <v>335</v>
      </c>
      <c r="C276" t="s">
        <v>336</v>
      </c>
    </row>
    <row r="277" spans="2:3" ht="12.75">
      <c r="B277" t="s">
        <v>337</v>
      </c>
      <c r="C277" t="s">
        <v>338</v>
      </c>
    </row>
    <row r="278" spans="2:3" ht="12.75">
      <c r="B278" t="s">
        <v>339</v>
      </c>
      <c r="C278" t="s">
        <v>340</v>
      </c>
    </row>
    <row r="279" spans="2:3" ht="12.75">
      <c r="B279" t="s">
        <v>341</v>
      </c>
      <c r="C279" t="s">
        <v>342</v>
      </c>
    </row>
    <row r="280" spans="2:3" ht="12.75">
      <c r="B280" t="s">
        <v>343</v>
      </c>
      <c r="C280" t="s">
        <v>344</v>
      </c>
    </row>
    <row r="281" spans="2:3" ht="12.75">
      <c r="B281" t="s">
        <v>345</v>
      </c>
      <c r="C281" t="s">
        <v>346</v>
      </c>
    </row>
    <row r="282" spans="2:3" ht="12.75">
      <c r="B282" t="s">
        <v>347</v>
      </c>
      <c r="C282" t="s">
        <v>349</v>
      </c>
    </row>
    <row r="283" spans="2:3" ht="12.75">
      <c r="B283" t="s">
        <v>348</v>
      </c>
      <c r="C283" t="s">
        <v>350</v>
      </c>
    </row>
    <row r="284" spans="2:3" ht="12.75">
      <c r="B284" t="s">
        <v>351</v>
      </c>
      <c r="C284" t="s">
        <v>356</v>
      </c>
    </row>
    <row r="285" spans="2:3" ht="12.75">
      <c r="B285" t="s">
        <v>253</v>
      </c>
      <c r="C285" t="s">
        <v>254</v>
      </c>
    </row>
    <row r="286" spans="2:3" ht="12.75">
      <c r="B286" t="s">
        <v>352</v>
      </c>
      <c r="C286" t="s">
        <v>357</v>
      </c>
    </row>
    <row r="287" spans="2:3" ht="12.75">
      <c r="B287" t="s">
        <v>353</v>
      </c>
      <c r="C287" t="s">
        <v>358</v>
      </c>
    </row>
    <row r="288" spans="2:3" ht="12.75">
      <c r="B288" t="s">
        <v>354</v>
      </c>
      <c r="C288" t="s">
        <v>359</v>
      </c>
    </row>
    <row r="289" spans="2:3" ht="12.75">
      <c r="B289" t="s">
        <v>355</v>
      </c>
      <c r="C289" t="s">
        <v>360</v>
      </c>
    </row>
    <row r="290" spans="2:3" ht="12.75">
      <c r="B290" t="s">
        <v>361</v>
      </c>
      <c r="C290" t="s">
        <v>362</v>
      </c>
    </row>
    <row r="291" spans="2:3" ht="12.75">
      <c r="B291" t="s">
        <v>363</v>
      </c>
      <c r="C291" t="s">
        <v>376</v>
      </c>
    </row>
    <row r="292" spans="2:3" ht="12.75">
      <c r="B292" t="s">
        <v>364</v>
      </c>
      <c r="C292" t="s">
        <v>377</v>
      </c>
    </row>
    <row r="293" spans="2:3" ht="12.75">
      <c r="B293" t="s">
        <v>255</v>
      </c>
      <c r="C293" t="s">
        <v>256</v>
      </c>
    </row>
    <row r="294" spans="2:3" ht="12.75">
      <c r="B294" t="s">
        <v>365</v>
      </c>
      <c r="C294" t="s">
        <v>378</v>
      </c>
    </row>
    <row r="295" spans="2:3" ht="12.75">
      <c r="B295" t="s">
        <v>366</v>
      </c>
      <c r="C295" t="s">
        <v>379</v>
      </c>
    </row>
    <row r="296" spans="2:3" ht="12.75">
      <c r="B296" t="s">
        <v>367</v>
      </c>
      <c r="C296" t="s">
        <v>380</v>
      </c>
    </row>
    <row r="297" spans="2:3" ht="12.75">
      <c r="B297" t="s">
        <v>368</v>
      </c>
      <c r="C297" t="s">
        <v>381</v>
      </c>
    </row>
    <row r="298" spans="2:3" ht="12.75">
      <c r="B298" t="s">
        <v>369</v>
      </c>
      <c r="C298" t="s">
        <v>382</v>
      </c>
    </row>
    <row r="299" spans="2:3" ht="12.75">
      <c r="B299" t="s">
        <v>370</v>
      </c>
      <c r="C299" t="s">
        <v>383</v>
      </c>
    </row>
    <row r="300" spans="2:3" ht="12.75">
      <c r="B300" t="s">
        <v>371</v>
      </c>
      <c r="C300" t="s">
        <v>384</v>
      </c>
    </row>
    <row r="301" spans="2:3" ht="12.75">
      <c r="B301" t="s">
        <v>257</v>
      </c>
      <c r="C301" t="s">
        <v>258</v>
      </c>
    </row>
    <row r="302" spans="2:3" ht="12.75">
      <c r="B302" t="s">
        <v>372</v>
      </c>
      <c r="C302" t="s">
        <v>385</v>
      </c>
    </row>
    <row r="303" spans="2:3" ht="12.75">
      <c r="B303" t="s">
        <v>373</v>
      </c>
      <c r="C303" t="s">
        <v>386</v>
      </c>
    </row>
    <row r="304" spans="2:3" ht="12.75">
      <c r="B304" t="s">
        <v>374</v>
      </c>
      <c r="C304" t="s">
        <v>387</v>
      </c>
    </row>
    <row r="305" spans="2:3" ht="12.75">
      <c r="B305" t="s">
        <v>375</v>
      </c>
      <c r="C305" t="s">
        <v>388</v>
      </c>
    </row>
    <row r="306" spans="2:3" ht="12.75">
      <c r="B306" t="s">
        <v>389</v>
      </c>
      <c r="C306" t="s">
        <v>396</v>
      </c>
    </row>
    <row r="307" spans="2:3" ht="12.75">
      <c r="B307" t="s">
        <v>259</v>
      </c>
      <c r="C307" t="s">
        <v>260</v>
      </c>
    </row>
    <row r="308" spans="2:3" ht="12.75">
      <c r="B308" t="s">
        <v>390</v>
      </c>
      <c r="C308" t="s">
        <v>397</v>
      </c>
    </row>
    <row r="309" spans="2:3" ht="12.75">
      <c r="B309" t="s">
        <v>391</v>
      </c>
      <c r="C309" t="s">
        <v>398</v>
      </c>
    </row>
    <row r="310" spans="2:3" ht="12.75">
      <c r="B310" t="s">
        <v>392</v>
      </c>
      <c r="C310" t="s">
        <v>399</v>
      </c>
    </row>
    <row r="311" spans="2:3" ht="12.75">
      <c r="B311" t="s">
        <v>261</v>
      </c>
      <c r="C311" t="s">
        <v>262</v>
      </c>
    </row>
    <row r="312" spans="2:3" ht="12.75">
      <c r="B312" t="s">
        <v>393</v>
      </c>
      <c r="C312" t="s">
        <v>400</v>
      </c>
    </row>
    <row r="313" spans="2:3" ht="12.75">
      <c r="B313" t="s">
        <v>394</v>
      </c>
      <c r="C313" t="s">
        <v>401</v>
      </c>
    </row>
    <row r="314" spans="2:3" ht="12.75">
      <c r="B314" t="s">
        <v>395</v>
      </c>
      <c r="C314" t="s">
        <v>402</v>
      </c>
    </row>
  </sheetData>
  <mergeCells count="6">
    <mergeCell ref="F11:F12"/>
    <mergeCell ref="B11:B12"/>
    <mergeCell ref="S11:S12"/>
    <mergeCell ref="X11:X12"/>
    <mergeCell ref="Y11:Y12"/>
    <mergeCell ref="Z11:Z12"/>
  </mergeCells>
  <printOptions/>
  <pageMargins left="0.75" right="0.75" top="0.5" bottom="0.5" header="0.5" footer="0.5"/>
  <pageSetup fitToHeight="2" fitToWidth="1"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Dekany</dc:creator>
  <cp:keywords/>
  <dc:description/>
  <cp:lastModifiedBy>Richard Dekany</cp:lastModifiedBy>
  <cp:lastPrinted>2006-03-14T02:01:36Z</cp:lastPrinted>
  <dcterms:created xsi:type="dcterms:W3CDTF">2006-02-08T02:31:15Z</dcterms:created>
  <dcterms:modified xsi:type="dcterms:W3CDTF">2006-04-14T18:42:52Z</dcterms:modified>
  <cp:category/>
  <cp:version/>
  <cp:contentType/>
  <cp:contentStatus/>
</cp:coreProperties>
</file>