
<file path=[Content_Types].xml><?xml version="1.0" encoding="utf-8"?>
<Types xmlns="http://schemas.openxmlformats.org/package/2006/content-types">
  <Override PartName="/xl/worksheets/sheet12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queryTables/queryTable9.xml" ContentType="application/vnd.openxmlformats-officedocument.spreadsheetml.queryTable+xml"/>
  <Override PartName="/docProps/app.xml" ContentType="application/vnd.openxmlformats-officedocument.extended-propertie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queryTables/queryTable3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queryTables/queryTable1.xml" ContentType="application/vnd.openxmlformats-officedocument.spreadsheetml.queryTable+xml"/>
  <Override PartName="/xl/queryTables/queryTable5.xml" ContentType="application/vnd.openxmlformats-officedocument.spreadsheetml.queryTable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connections.xml" ContentType="application/vnd.openxmlformats-officedocument.spreadsheetml.connections+xml"/>
  <Default Extension="xml" ContentType="application/xml"/>
  <Override PartName="/xl/queryTables/queryTable4.xml" ContentType="application/vnd.openxmlformats-officedocument.spreadsheetml.queryTable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queryTables/queryTable7.xml" ContentType="application/vnd.openxmlformats-officedocument.spreadsheetml.queryTable+xml"/>
  <Default Extension="rels" ContentType="application/vnd.openxmlformats-package.relationships+xml"/>
  <Override PartName="/xl/worksheets/sheet6.xml" ContentType="application/vnd.openxmlformats-officedocument.spreadsheetml.worksheet+xml"/>
  <Override PartName="/xl/queryTables/queryTable8.xml" ContentType="application/vnd.openxmlformats-officedocument.spreadsheetml.queryTable+xml"/>
  <Override PartName="/xl/queryTables/queryTable6.xml" ContentType="application/vnd.openxmlformats-officedocument.spreadsheetml.queryTable+xml"/>
  <Override PartName="/xl/worksheets/sheet1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120" yWindow="40" windowWidth="24800" windowHeight="15880" tabRatio="800" firstSheet="3" activeTab="3"/>
  </bookViews>
  <sheets>
    <sheet name="Notes" sheetId="8" r:id="rId1"/>
    <sheet name="Faro" sheetId="4" r:id="rId2"/>
    <sheet name="Optical" sheetId="5" r:id="rId3"/>
    <sheet name="Analysis" sheetId="7" r:id="rId4"/>
    <sheet name="04-16-2009_01" sheetId="1" r:id="rId5"/>
    <sheet name="04-16-2009_02" sheetId="2" r:id="rId6"/>
    <sheet name="05-14-2009_01" sheetId="3" r:id="rId7"/>
    <sheet name="05-15-09_01" sheetId="6" r:id="rId8"/>
    <sheet name="05-28-09_01" sheetId="9" r:id="rId9"/>
    <sheet name="05-29-09_01" sheetId="10" r:id="rId10"/>
    <sheet name="06-05-09_01" sheetId="11" r:id="rId11"/>
    <sheet name="06-05-09_02" sheetId="12" r:id="rId12"/>
    <sheet name="08-31-09" sheetId="13" r:id="rId13"/>
  </sheets>
  <definedNames>
    <definedName name="mofire041609_01" localSheetId="4">'04-16-2009_01'!$A$4:$CL$48</definedName>
    <definedName name="mofire041609_02" localSheetId="5">'04-16-2009_02'!$A$4:$CL$34</definedName>
    <definedName name="mosfire051409_01" localSheetId="6">'05-14-2009_01'!$A$4:$CL$51</definedName>
    <definedName name="mosfire05152009_01" localSheetId="7">'05-15-09_01'!$A$4:$CL$46</definedName>
    <definedName name="mosfire052809_01" localSheetId="8">'05-28-09_01'!$A$4:$CL$56</definedName>
    <definedName name="mosfire052909_01" localSheetId="9">'05-29-09_01'!$A$4:$CL$33</definedName>
    <definedName name="mosfire060509_01" localSheetId="10">'06-05-09_01'!$A$4:$CL$29</definedName>
    <definedName name="mosfire060509_02" localSheetId="11">'06-05-09_02'!$A$4:$CL$25</definedName>
    <definedName name="mosfire1" localSheetId="12">'08-31-09'!$A$4:$CL$33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2" i="7"/>
  <c r="K62"/>
  <c r="L62"/>
  <c r="M62"/>
  <c r="N62"/>
  <c r="O62"/>
  <c r="G62"/>
  <c r="H62"/>
  <c r="I62"/>
  <c r="L58"/>
  <c r="K58"/>
  <c r="J58"/>
  <c r="J55"/>
  <c r="G57"/>
  <c r="H57"/>
  <c r="I57"/>
  <c r="G58"/>
  <c r="M58"/>
  <c r="H58"/>
  <c r="N58"/>
  <c r="I58"/>
  <c r="O58"/>
  <c r="G60"/>
  <c r="M60"/>
  <c r="G61"/>
  <c r="M61"/>
  <c r="H60"/>
  <c r="N60"/>
  <c r="H61"/>
  <c r="N61"/>
  <c r="I60"/>
  <c r="O60"/>
  <c r="I61"/>
  <c r="O61"/>
  <c r="K60"/>
  <c r="K61"/>
  <c r="L60"/>
  <c r="L61"/>
  <c r="J60"/>
  <c r="J61"/>
  <c r="H55"/>
  <c r="N55"/>
  <c r="H56"/>
  <c r="N56"/>
  <c r="I55"/>
  <c r="O55"/>
  <c r="I56"/>
  <c r="O56"/>
  <c r="G55"/>
  <c r="M55"/>
  <c r="G56"/>
  <c r="M56"/>
  <c r="K55"/>
  <c r="K56"/>
  <c r="K57"/>
  <c r="L55"/>
  <c r="L56"/>
  <c r="L57"/>
  <c r="J56"/>
  <c r="J57"/>
  <c r="J50"/>
  <c r="J52"/>
  <c r="J53"/>
  <c r="K45"/>
  <c r="K47"/>
  <c r="K48"/>
  <c r="L45"/>
  <c r="L47"/>
  <c r="L48"/>
  <c r="J45"/>
  <c r="J47"/>
  <c r="J48"/>
  <c r="H40"/>
  <c r="N40"/>
  <c r="H41"/>
  <c r="N41"/>
  <c r="H42"/>
  <c r="N42"/>
  <c r="H43"/>
  <c r="N43"/>
  <c r="O40"/>
  <c r="O41"/>
  <c r="O42"/>
  <c r="O43"/>
  <c r="M40"/>
  <c r="M41"/>
  <c r="M42"/>
  <c r="M43"/>
  <c r="K35"/>
  <c r="K37"/>
  <c r="K38"/>
  <c r="L35"/>
  <c r="L37"/>
  <c r="L38"/>
  <c r="J35"/>
  <c r="J37"/>
  <c r="J38"/>
  <c r="K30"/>
  <c r="K32"/>
  <c r="K33"/>
  <c r="L30"/>
  <c r="L32"/>
  <c r="L33"/>
  <c r="J30"/>
  <c r="J32"/>
  <c r="J33"/>
  <c r="N25"/>
  <c r="N26"/>
  <c r="N27"/>
  <c r="N28"/>
  <c r="O25"/>
  <c r="O26"/>
  <c r="O27"/>
  <c r="O28"/>
  <c r="M25"/>
  <c r="M26"/>
  <c r="M27"/>
  <c r="M28"/>
  <c r="J16"/>
  <c r="K19"/>
  <c r="K20"/>
  <c r="K21"/>
  <c r="L19"/>
  <c r="L20"/>
  <c r="L21"/>
  <c r="M19"/>
  <c r="M20"/>
  <c r="M21"/>
  <c r="H19"/>
  <c r="N19"/>
  <c r="H20"/>
  <c r="N20"/>
  <c r="H21"/>
  <c r="N21"/>
  <c r="O19"/>
  <c r="O20"/>
  <c r="O21"/>
  <c r="J19"/>
  <c r="J20"/>
  <c r="J21"/>
  <c r="O16"/>
  <c r="O17"/>
  <c r="M16"/>
  <c r="M17"/>
  <c r="N16"/>
  <c r="N17"/>
  <c r="J17"/>
  <c r="K16"/>
  <c r="K17"/>
  <c r="L16"/>
  <c r="L17"/>
  <c r="L6"/>
  <c r="L7"/>
  <c r="L8"/>
  <c r="L10"/>
  <c r="L11"/>
  <c r="L12"/>
  <c r="L13"/>
  <c r="L14"/>
  <c r="K6"/>
  <c r="K7"/>
  <c r="K8"/>
  <c r="K10"/>
  <c r="K11"/>
  <c r="K12"/>
  <c r="K13"/>
  <c r="K14"/>
  <c r="J6"/>
  <c r="J7"/>
  <c r="J8"/>
  <c r="J10"/>
  <c r="J11"/>
  <c r="J12"/>
  <c r="J13"/>
  <c r="J14"/>
  <c r="J9"/>
  <c r="K9"/>
  <c r="L9"/>
  <c r="J51"/>
  <c r="J46"/>
  <c r="K46"/>
  <c r="L46"/>
  <c r="J36"/>
  <c r="K36"/>
  <c r="L36"/>
  <c r="K31"/>
  <c r="J31"/>
  <c r="L31"/>
  <c r="H13" i="5"/>
  <c r="J13"/>
  <c r="L13"/>
  <c r="H14"/>
  <c r="J14"/>
  <c r="L14"/>
  <c r="H16"/>
  <c r="J16"/>
  <c r="L16"/>
  <c r="L27"/>
  <c r="I13"/>
  <c r="I14"/>
  <c r="I16"/>
  <c r="I27"/>
  <c r="J27"/>
  <c r="K13"/>
  <c r="K14"/>
  <c r="K16"/>
  <c r="K27"/>
  <c r="H27"/>
  <c r="I12"/>
  <c r="J12"/>
  <c r="K12"/>
  <c r="I15"/>
  <c r="J15"/>
  <c r="K15"/>
  <c r="I17"/>
  <c r="J17"/>
  <c r="K17"/>
  <c r="K26"/>
  <c r="H12"/>
  <c r="L12"/>
  <c r="H15"/>
  <c r="L15"/>
  <c r="H17"/>
  <c r="L17"/>
  <c r="L26"/>
  <c r="J26"/>
  <c r="H26"/>
  <c r="I26"/>
  <c r="F27"/>
  <c r="E27"/>
  <c r="F26"/>
  <c r="E26"/>
  <c r="F24"/>
  <c r="E24"/>
  <c r="F23"/>
  <c r="E23"/>
</calcChain>
</file>

<file path=xl/connections.xml><?xml version="1.0" encoding="utf-8"?>
<connections xmlns="http://schemas.openxmlformats.org/spreadsheetml/2006/main">
  <connection id="1" name="Connection1" type="6" refreshedVersion="0">
    <textPr fileType="mac" sourceFile="jason.r.fucik:Documents:MOSFIRE:Structure Alignment Data:mofire041609~01.csv" comma="1">
      <textFields count="9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Connection2" type="6" refreshedVersion="0">
    <textPr fileType="mac" sourceFile="jason.r.fucik:Documents:MOSFIRE:Structure Alignment Data:mofire041609~02.csv" comma="1">
      <textFields>
        <textField/>
      </textFields>
    </textPr>
  </connection>
  <connection id="3" name="Connection3" type="6" refreshedVersion="0">
    <textPr fileType="mac" sourceFile="jason.r.fucik:Documents:MOSFIRE:Structure Alignment Data:mosfire051409~01.csv" comma="1">
      <textFields>
        <textField/>
      </textFields>
    </textPr>
  </connection>
  <connection id="4" name="Connection4" type="6" refreshedVersion="0">
    <textPr fileType="mac" sourceFile="jason.r.fucik:Documents:MOSFIRE:Structure Alignment Data:mosfire05152009~01.csv" comma="1">
      <textFields count="9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Connection5" type="6" refreshedVersion="0">
    <textPr fileType="mac" sourceFile="jason.r.fucik:Documents:MOSFIRE:Structure Alignment Data:mosfire052809~01.csv" comma="1">
      <textFields count="9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Connection6" type="6" refreshedVersion="0">
    <textPr fileType="mac" sourceFile="jason.r.fucik:Documents:MOSFIRE:Structure Alignment Data:mosfire052909~01.csv" comma="1">
      <textFields>
        <textField/>
      </textFields>
    </textPr>
  </connection>
  <connection id="7" name="Connection7" type="6" refreshedVersion="0">
    <textPr fileType="mac" sourceFile="jason.r.fucik:Documents:MOSFIRE:Structure Alignment Data:mosfire060509~01.csv" comma="1">
      <textFields count="9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Connection8" type="6" refreshedVersion="0">
    <textPr fileType="mac" sourceFile="jason.r.fucik:Documents:MOSFIRE:Structure Alignment Data:mosfire060509~02.csv" comma="1">
      <textFields>
        <textField/>
      </textFields>
    </textPr>
  </connection>
  <connection id="9" name="Connection9" type="6" refreshedVersion="0">
    <textPr fileType="mac" sourceFile="Jason:Downloads:mosfire1.csv" comma="1">
      <textFields count="8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<sst xmlns="http://schemas.openxmlformats.org/spreadsheetml/2006/main" count="2220" uniqueCount="712">
  <si>
    <t>M_CSU_1st_Pin</t>
    <phoneticPr fontId="12" type="noConversion"/>
  </si>
  <si>
    <t>Circle</t>
    <phoneticPr fontId="12" type="noConversion"/>
  </si>
  <si>
    <t>Circle</t>
    <phoneticPr fontId="12" type="noConversion"/>
  </si>
  <si>
    <t>M_CSU_2nd_Pin</t>
    <phoneticPr fontId="12" type="noConversion"/>
  </si>
  <si>
    <t>C_CSU_Clocking_Line</t>
    <phoneticPr fontId="12" type="noConversion"/>
  </si>
  <si>
    <t>Line</t>
    <phoneticPr fontId="12" type="noConversion"/>
  </si>
  <si>
    <t>M_Grating_Mirror</t>
    <phoneticPr fontId="12" type="noConversion"/>
  </si>
  <si>
    <t>M_Grating_Mirror_Center</t>
    <phoneticPr fontId="12" type="noConversion"/>
  </si>
  <si>
    <t>Grating_Mirror</t>
    <phoneticPr fontId="12" type="noConversion"/>
  </si>
  <si>
    <t>Grating_Mirror</t>
    <phoneticPr fontId="12" type="noConversion"/>
  </si>
  <si>
    <t>Grating_Grating</t>
    <phoneticPr fontId="12" type="noConversion"/>
  </si>
  <si>
    <t>M_Grating_Grating</t>
    <phoneticPr fontId="12" type="noConversion"/>
  </si>
  <si>
    <t>M_Grating_Grating_Center</t>
    <phoneticPr fontId="12" type="noConversion"/>
  </si>
  <si>
    <t>Circle</t>
    <phoneticPr fontId="12" type="noConversion"/>
  </si>
  <si>
    <t>DeviationDia</t>
  </si>
  <si>
    <t>DeviationRad</t>
  </si>
  <si>
    <t>DeviationLength</t>
  </si>
  <si>
    <t>DeviationHgt</t>
  </si>
  <si>
    <t>DeviationAngle</t>
  </si>
  <si>
    <t>DeviationForm</t>
  </si>
  <si>
    <t>DeviationRFS</t>
  </si>
  <si>
    <t>DeviationMMC</t>
  </si>
  <si>
    <t>OutOfTolX</t>
  </si>
  <si>
    <t>OutOfTolY</t>
  </si>
  <si>
    <t>OutOfTolZ</t>
  </si>
  <si>
    <t>OutOfTolDia</t>
  </si>
  <si>
    <t>OutofTolRad</t>
  </si>
  <si>
    <t>26.774øC</t>
  </si>
  <si>
    <t>26.928øC</t>
  </si>
  <si>
    <t>26.990øC</t>
  </si>
  <si>
    <t>27.097øC</t>
  </si>
  <si>
    <t>C_CSU_LINE</t>
  </si>
  <si>
    <t>M_MIRROR_PLANE</t>
  </si>
  <si>
    <t>26.619øC</t>
  </si>
  <si>
    <t>CSU_2nd_Pin</t>
    <phoneticPr fontId="12" type="noConversion"/>
  </si>
  <si>
    <t>Nominal values taken from MMDN3404 April 3, 2009</t>
    <phoneticPr fontId="12" type="noConversion"/>
  </si>
  <si>
    <t>28.515øC</t>
  </si>
  <si>
    <t>M_PUPIL_1ST_PIN</t>
  </si>
  <si>
    <t>28.598øC</t>
  </si>
  <si>
    <t>28.626øC</t>
  </si>
  <si>
    <t>28.651øC</t>
  </si>
  <si>
    <t>28.660øC</t>
  </si>
  <si>
    <t>28.666øC</t>
  </si>
  <si>
    <t>28.672øC</t>
  </si>
  <si>
    <t>28.704øC</t>
  </si>
  <si>
    <t>28.717øC</t>
  </si>
  <si>
    <t>28.732øC</t>
  </si>
  <si>
    <t>28.744øC</t>
  </si>
  <si>
    <t>M_POINT011</t>
  </si>
  <si>
    <t>28.756øC</t>
  </si>
  <si>
    <t>M_POINT012</t>
  </si>
  <si>
    <t>28.760øC</t>
  </si>
  <si>
    <t>M_POINT013</t>
  </si>
  <si>
    <t>28.768øC</t>
  </si>
  <si>
    <t>M_POINT014</t>
  </si>
  <si>
    <t>28.772øC</t>
  </si>
  <si>
    <t>M_POINT015</t>
  </si>
  <si>
    <t>28.776øC</t>
  </si>
  <si>
    <t>M_POINT016</t>
  </si>
  <si>
    <t>28.779øC</t>
  </si>
  <si>
    <t>22.956øC</t>
  </si>
  <si>
    <t>C_CLOCKING_LINE</t>
  </si>
  <si>
    <t>0.000øC</t>
  </si>
  <si>
    <t>LINE</t>
  </si>
  <si>
    <t>C_MOSFIRE_COOR</t>
  </si>
  <si>
    <t>ALIGN</t>
  </si>
  <si>
    <t>C_MOSFIRE_COOR_39DEG_ROT</t>
  </si>
  <si>
    <t>StdDev</t>
  </si>
  <si>
    <t>UpperTolSTD</t>
  </si>
  <si>
    <t>DeviationSTD</t>
  </si>
  <si>
    <t>M_PUPIL_PRIMARY_PIN</t>
  </si>
  <si>
    <t>24.628øC</t>
  </si>
  <si>
    <t>M_PUPIL_SECONDARY_PIN</t>
  </si>
  <si>
    <t>24.713øC</t>
  </si>
  <si>
    <t>C_ANGLE_PUPIL_BULKHEADA</t>
  </si>
  <si>
    <t>ANGLE</t>
  </si>
  <si>
    <t>C_YZA_PUPIL</t>
  </si>
  <si>
    <t>C_ZXA_PUPIL</t>
  </si>
  <si>
    <t>C_PUPIL_LINE</t>
  </si>
  <si>
    <t>C_XYA_PUPIL_LINE</t>
  </si>
  <si>
    <t>M_GRATING_PLANE</t>
  </si>
  <si>
    <t>operator                          : jrf</t>
  </si>
  <si>
    <t>serial number                   : 1</t>
  </si>
  <si>
    <t>today is                      : 8/31/2009</t>
  </si>
  <si>
    <t>30.467øC</t>
  </si>
  <si>
    <t>M_CSU_PRI_PIN</t>
  </si>
  <si>
    <t>30.576øC</t>
  </si>
  <si>
    <t>M_CSU_SEC_PIN</t>
  </si>
  <si>
    <t>30.647øC</t>
  </si>
  <si>
    <t>M_IMG_MIR_IMG_MIR</t>
  </si>
  <si>
    <t>31.092øC</t>
  </si>
  <si>
    <t>M_IMG_MIR_GRT</t>
  </si>
  <si>
    <t>31.171øC</t>
  </si>
  <si>
    <t>M_IMG_MIR_GRT_CNT</t>
  </si>
  <si>
    <t>31.216øC</t>
  </si>
  <si>
    <t>M_IMG_MIR_IMG_MIR_CNT</t>
  </si>
  <si>
    <t>31.334øC</t>
  </si>
  <si>
    <t>M_GRT_GRT</t>
  </si>
  <si>
    <t>31.480øC</t>
  </si>
  <si>
    <t>M_GRT_IMG_MIR</t>
  </si>
  <si>
    <t>31.523øC</t>
  </si>
  <si>
    <t>M_GRT_IMG_MIR_CNT</t>
  </si>
  <si>
    <t>31.568øC</t>
  </si>
  <si>
    <t>M_GRT_GRT_CNT</t>
  </si>
  <si>
    <t>31.631øC</t>
  </si>
  <si>
    <t>M_GRT2_IMG_MIR_</t>
  </si>
  <si>
    <t>32.014øC</t>
  </si>
  <si>
    <t>M_GRT2_GRT2</t>
  </si>
  <si>
    <t>32.063øC</t>
  </si>
  <si>
    <t>M_GRT2_GRT2_CNT</t>
  </si>
  <si>
    <t>32.106øC</t>
  </si>
  <si>
    <t>M_GRT2_IMG_MIR_CNT</t>
  </si>
  <si>
    <t>32.203øC</t>
  </si>
  <si>
    <t>M_CSU_Bulkhead_A</t>
    <phoneticPr fontId="12" type="noConversion"/>
  </si>
  <si>
    <t>Plane</t>
    <phoneticPr fontId="12" type="noConversion"/>
  </si>
  <si>
    <t>29.257øC</t>
  </si>
  <si>
    <t>29.259øC</t>
  </si>
  <si>
    <t>29.269øC</t>
  </si>
  <si>
    <t>29.277øC</t>
  </si>
  <si>
    <t>29.287øC</t>
  </si>
  <si>
    <t>29.299øC</t>
  </si>
  <si>
    <t>29.323øC</t>
  </si>
  <si>
    <t>29.338øC</t>
  </si>
  <si>
    <t>today is                      : 05/28/2009</t>
    <phoneticPr fontId="12" type="noConversion"/>
  </si>
  <si>
    <t>M_CSU_Bulkhead_A</t>
    <phoneticPr fontId="12" type="noConversion"/>
  </si>
  <si>
    <t>Plane</t>
    <phoneticPr fontId="12" type="noConversion"/>
  </si>
  <si>
    <t>Taken with new Faro Arm</t>
    <phoneticPr fontId="12" type="noConversion"/>
  </si>
  <si>
    <t>M_CSU_1st_Pin</t>
    <phoneticPr fontId="12" type="noConversion"/>
  </si>
  <si>
    <t>Circle</t>
    <phoneticPr fontId="12" type="noConversion"/>
  </si>
  <si>
    <t>M_CSU_2nd_Pin</t>
    <phoneticPr fontId="12" type="noConversion"/>
  </si>
  <si>
    <t>Note: Data taken from CSU coordiante system</t>
    <phoneticPr fontId="12" type="noConversion"/>
  </si>
  <si>
    <t>operator                          : JRF_HLR</t>
  </si>
  <si>
    <t>Point_3</t>
    <phoneticPr fontId="12" type="noConversion"/>
  </si>
  <si>
    <t>Point_3</t>
    <phoneticPr fontId="12" type="noConversion"/>
  </si>
  <si>
    <t>Point_4</t>
    <phoneticPr fontId="12" type="noConversion"/>
  </si>
  <si>
    <t>Point_4</t>
    <phoneticPr fontId="12" type="noConversion"/>
  </si>
  <si>
    <t>Point_5</t>
    <phoneticPr fontId="12" type="noConversion"/>
  </si>
  <si>
    <t>Point_6</t>
    <phoneticPr fontId="12" type="noConversion"/>
  </si>
  <si>
    <t>Point_6</t>
    <phoneticPr fontId="12" type="noConversion"/>
  </si>
  <si>
    <t>Point_7</t>
    <phoneticPr fontId="12" type="noConversion"/>
  </si>
  <si>
    <t>Point_7</t>
    <phoneticPr fontId="12" type="noConversion"/>
  </si>
  <si>
    <t>25.500øC</t>
  </si>
  <si>
    <t>M_POINT004</t>
  </si>
  <si>
    <t>25.548øC</t>
  </si>
  <si>
    <t>M_POINT005</t>
  </si>
  <si>
    <t>25.579øC</t>
  </si>
  <si>
    <t>M_POINT006</t>
  </si>
  <si>
    <t>25.601øC</t>
  </si>
  <si>
    <t>M_POINT007</t>
  </si>
  <si>
    <t>M_Grating_Pin</t>
    <phoneticPr fontId="12" type="noConversion"/>
  </si>
  <si>
    <t>Circle</t>
    <phoneticPr fontId="12" type="noConversion"/>
  </si>
  <si>
    <t>M_Grating_Slot</t>
    <phoneticPr fontId="12" type="noConversion"/>
  </si>
  <si>
    <t>Round Slot</t>
    <phoneticPr fontId="12" type="noConversion"/>
  </si>
  <si>
    <t>C_Grating_Line</t>
    <phoneticPr fontId="12" type="noConversion"/>
  </si>
  <si>
    <t>Line</t>
    <phoneticPr fontId="12" type="noConversion"/>
  </si>
  <si>
    <t>M = Measured Features</t>
    <phoneticPr fontId="12" type="noConversion"/>
  </si>
  <si>
    <t>C = Software Created Features</t>
    <phoneticPr fontId="12" type="noConversion"/>
  </si>
  <si>
    <t>ActualMMC</t>
  </si>
  <si>
    <t>MaxError</t>
  </si>
  <si>
    <t>MinError</t>
  </si>
  <si>
    <t>Plane</t>
    <phoneticPr fontId="12" type="noConversion"/>
  </si>
  <si>
    <t>M_CSU_Bulkhead_A</t>
    <phoneticPr fontId="12" type="noConversion"/>
  </si>
  <si>
    <t>Plane</t>
    <phoneticPr fontId="12" type="noConversion"/>
  </si>
  <si>
    <t>M_CSU_1st_Pin</t>
    <phoneticPr fontId="12" type="noConversion"/>
  </si>
  <si>
    <t>Circle</t>
    <phoneticPr fontId="12" type="noConversion"/>
  </si>
  <si>
    <t>M_CSU_2nd_Pin</t>
    <phoneticPr fontId="12" type="noConversion"/>
  </si>
  <si>
    <t>Circle</t>
    <phoneticPr fontId="12" type="noConversion"/>
  </si>
  <si>
    <t>M_CSU_Bulkhead_A</t>
    <phoneticPr fontId="12" type="noConversion"/>
  </si>
  <si>
    <t>OutOfTolSTD</t>
  </si>
  <si>
    <t>Span</t>
  </si>
  <si>
    <t>Grating_Mirror</t>
    <phoneticPr fontId="12" type="noConversion"/>
  </si>
  <si>
    <t>Grating_Mirror</t>
    <phoneticPr fontId="12" type="noConversion"/>
  </si>
  <si>
    <t>Grating_Grating</t>
    <phoneticPr fontId="12" type="noConversion"/>
  </si>
  <si>
    <t>Grating_Grating</t>
    <phoneticPr fontId="12" type="noConversion"/>
  </si>
  <si>
    <t>operator                          : JRF</t>
  </si>
  <si>
    <t>Part name                       : mofire041609</t>
  </si>
  <si>
    <t>serial number                   : 01</t>
  </si>
  <si>
    <t xml:space="preserve">Device                             : </t>
  </si>
  <si>
    <t>device version                  : 0.00</t>
  </si>
  <si>
    <t xml:space="preserve">device certification date     : </t>
  </si>
  <si>
    <t>today is                      : 04/16/2009</t>
  </si>
  <si>
    <t>units                               : Inches</t>
  </si>
  <si>
    <t>Label</t>
  </si>
  <si>
    <t>ActualX</t>
  </si>
  <si>
    <t>ActualY</t>
  </si>
  <si>
    <t>ActualZ</t>
  </si>
  <si>
    <t>I</t>
  </si>
  <si>
    <t>J</t>
  </si>
  <si>
    <t>K</t>
  </si>
  <si>
    <t>ActualX2</t>
  </si>
  <si>
    <t>ActualY2</t>
  </si>
  <si>
    <t>ActualZ2</t>
  </si>
  <si>
    <t>I2</t>
  </si>
  <si>
    <t>J2</t>
  </si>
  <si>
    <t>K2</t>
  </si>
  <si>
    <t>ActualRFS</t>
  </si>
  <si>
    <t>NumberOfPoints</t>
  </si>
  <si>
    <t>Temperature</t>
  </si>
  <si>
    <t>DeviationX</t>
  </si>
  <si>
    <t>DeviationY</t>
  </si>
  <si>
    <t>DeviationZ</t>
  </si>
  <si>
    <t>M_Grating_Mirror</t>
    <phoneticPr fontId="12" type="noConversion"/>
  </si>
  <si>
    <t>Plane</t>
    <phoneticPr fontId="12" type="noConversion"/>
  </si>
  <si>
    <t>M_Grating_Mirror_Center</t>
    <phoneticPr fontId="12" type="noConversion"/>
  </si>
  <si>
    <t>Circle</t>
    <phoneticPr fontId="12" type="noConversion"/>
  </si>
  <si>
    <t>M_Grating_Mirror_Center</t>
    <phoneticPr fontId="12" type="noConversion"/>
  </si>
  <si>
    <t>M_Grating_Grating</t>
    <phoneticPr fontId="12" type="noConversion"/>
  </si>
  <si>
    <t>M_CSU_2ND_PIN</t>
    <phoneticPr fontId="12" type="noConversion"/>
  </si>
  <si>
    <t>M_Grating_Grating</t>
    <phoneticPr fontId="12" type="noConversion"/>
  </si>
  <si>
    <t>M_Grating_Grating_Center</t>
    <phoneticPr fontId="12" type="noConversion"/>
  </si>
  <si>
    <t>M_Grating_Grating_Center</t>
    <phoneticPr fontId="12" type="noConversion"/>
  </si>
  <si>
    <t>M_Grating_Mirror</t>
    <phoneticPr fontId="12" type="noConversion"/>
  </si>
  <si>
    <t>CSU_2nd_Pin</t>
    <phoneticPr fontId="12" type="noConversion"/>
  </si>
  <si>
    <t>28.233øC</t>
  </si>
  <si>
    <t>28.288øC</t>
  </si>
  <si>
    <t>28.330øC</t>
  </si>
  <si>
    <t>28.462øC</t>
  </si>
  <si>
    <t>M_PUPIL_2ND_PIN</t>
  </si>
  <si>
    <t>d(Beta)
[degrees]</t>
    <phoneticPr fontId="12" type="noConversion"/>
  </si>
  <si>
    <t>d(Gamma)
[degrees]</t>
    <phoneticPr fontId="12" type="noConversion"/>
  </si>
  <si>
    <t>FCS_Mirror</t>
    <phoneticPr fontId="12" type="noConversion"/>
  </si>
  <si>
    <t>Alpha, Beta, Gamma are the Euler angles of the surface normal in the CSU coordiante system</t>
    <phoneticPr fontId="12" type="noConversion"/>
  </si>
  <si>
    <t>Number</t>
    <phoneticPr fontId="12" type="noConversion"/>
  </si>
  <si>
    <t>Field_Lens_Mount</t>
    <phoneticPr fontId="12" type="noConversion"/>
  </si>
  <si>
    <t>Pupil_Mount</t>
    <phoneticPr fontId="12" type="noConversion"/>
  </si>
  <si>
    <t>Grating_Mount</t>
    <phoneticPr fontId="12" type="noConversion"/>
  </si>
  <si>
    <t>Pupil_1st_Pin</t>
    <phoneticPr fontId="12" type="noConversion"/>
  </si>
  <si>
    <t>Pupil_2nd_Pin</t>
    <phoneticPr fontId="12" type="noConversion"/>
  </si>
  <si>
    <t>Collimator</t>
    <phoneticPr fontId="12" type="noConversion"/>
  </si>
  <si>
    <t>Camera</t>
    <phoneticPr fontId="12" type="noConversion"/>
  </si>
  <si>
    <t>Point_8</t>
    <phoneticPr fontId="12" type="noConversion"/>
  </si>
  <si>
    <t>Point_8</t>
    <phoneticPr fontId="12" type="noConversion"/>
  </si>
  <si>
    <t>Leap_Frog</t>
    <phoneticPr fontId="12" type="noConversion"/>
  </si>
  <si>
    <t>M_FCS_Mirror</t>
    <phoneticPr fontId="12" type="noConversion"/>
  </si>
  <si>
    <t>M_FCS_Mirror_Center</t>
    <phoneticPr fontId="12" type="noConversion"/>
  </si>
  <si>
    <t>M_FCS_Mirror_Center</t>
    <phoneticPr fontId="12" type="noConversion"/>
  </si>
  <si>
    <t>Description</t>
    <phoneticPr fontId="12" type="noConversion"/>
  </si>
  <si>
    <t>Pupil Mount</t>
    <phoneticPr fontId="12" type="noConversion"/>
  </si>
  <si>
    <t>Grating Mount</t>
    <phoneticPr fontId="12" type="noConversion"/>
  </si>
  <si>
    <t>Date</t>
    <phoneticPr fontId="12" type="noConversion"/>
  </si>
  <si>
    <t>dX
[inches]</t>
    <phoneticPr fontId="12" type="noConversion"/>
  </si>
  <si>
    <t>dY
[inches]</t>
    <phoneticPr fontId="12" type="noConversion"/>
  </si>
  <si>
    <t>dZ
[inches]</t>
    <phoneticPr fontId="12" type="noConversion"/>
  </si>
  <si>
    <t>X0
[inches]</t>
    <phoneticPr fontId="12" type="noConversion"/>
  </si>
  <si>
    <t>C_ALIGNMENT001</t>
  </si>
  <si>
    <t>M_PUPIL_PLANE</t>
  </si>
  <si>
    <t>24.307øC</t>
  </si>
  <si>
    <t>24.475øC</t>
  </si>
  <si>
    <t>M_GRATING_PIN</t>
  </si>
  <si>
    <t>24.800øC</t>
  </si>
  <si>
    <t>M_GRATING_SLOT</t>
  </si>
  <si>
    <t>24.984øC</t>
  </si>
  <si>
    <t>RNDSLOT</t>
  </si>
  <si>
    <t>M_DATUM_C_PIN_CLOCKING</t>
  </si>
  <si>
    <t>AVG</t>
  </si>
  <si>
    <t>UpperTolDevPos</t>
  </si>
  <si>
    <t>DeviationDevice</t>
  </si>
  <si>
    <t>OutOfTolDevice</t>
  </si>
  <si>
    <t>Feature</t>
  </si>
  <si>
    <t>28.978øC</t>
  </si>
  <si>
    <t>C_CROSS_1</t>
  </si>
  <si>
    <t>C_CROSS_2</t>
  </si>
  <si>
    <t>C_CROSS_CENTER</t>
  </si>
  <si>
    <t>M_OUTER_DIA_RING</t>
  </si>
  <si>
    <t>29.136øC</t>
  </si>
  <si>
    <t>M_HOLE_1</t>
  </si>
  <si>
    <t>M_HOLE2</t>
  </si>
  <si>
    <t>29.157øC</t>
  </si>
  <si>
    <t>M_HOLE3</t>
  </si>
  <si>
    <t>29.161øC</t>
  </si>
  <si>
    <t>M_HOLE4</t>
  </si>
  <si>
    <t>29.166øC</t>
  </si>
  <si>
    <t>C_HOLE_LINE_1</t>
  </si>
  <si>
    <t>C_HOLE_LINE_2</t>
  </si>
  <si>
    <t>C_CROSS_CTR_FROM_HOLE</t>
  </si>
  <si>
    <t>M_ALIGNMENT_SCOPE_ID</t>
  </si>
  <si>
    <t>28.964øC</t>
  </si>
  <si>
    <t>M_ALIGNMENT_SCOPE_OD</t>
  </si>
  <si>
    <t>29.018øC</t>
  </si>
  <si>
    <t>M_ALIGNMENT_SCOPE_CYLINDER_OD</t>
  </si>
  <si>
    <t>29.262øC</t>
  </si>
  <si>
    <t>Arm Position</t>
    <phoneticPr fontId="12" type="noConversion"/>
  </si>
  <si>
    <t>M_FCS_Mirror_Center</t>
    <phoneticPr fontId="12" type="noConversion"/>
  </si>
  <si>
    <t>CSU_2nd_Pin</t>
    <phoneticPr fontId="12" type="noConversion"/>
  </si>
  <si>
    <t>Part name                       : MOSFIRE_06_05_09</t>
  </si>
  <si>
    <t>today is                      : 1/9/2000</t>
  </si>
  <si>
    <t>25.833øC</t>
  </si>
  <si>
    <t>M_CSU_PIN_1</t>
  </si>
  <si>
    <t>26.123øC</t>
  </si>
  <si>
    <t>26.246øC</t>
  </si>
  <si>
    <t>Note:  Data taken after "leap frogging" the FARO arm</t>
    <phoneticPr fontId="12" type="noConversion"/>
  </si>
  <si>
    <t>C_YZA_FCS_MIRROR</t>
  </si>
  <si>
    <t>M_Pupil_1st_Pin</t>
    <phoneticPr fontId="12" type="noConversion"/>
  </si>
  <si>
    <t>Point_1</t>
    <phoneticPr fontId="12" type="noConversion"/>
  </si>
  <si>
    <t>Leap_Frog</t>
    <phoneticPr fontId="12" type="noConversion"/>
  </si>
  <si>
    <t>Point_1</t>
    <phoneticPr fontId="12" type="noConversion"/>
  </si>
  <si>
    <t>Point_2</t>
    <phoneticPr fontId="12" type="noConversion"/>
  </si>
  <si>
    <t>&gt;0.050</t>
    <phoneticPr fontId="12" type="noConversion"/>
  </si>
  <si>
    <t>Z</t>
    <phoneticPr fontId="12" type="noConversion"/>
  </si>
  <si>
    <t>Perpendicular</t>
    <phoneticPr fontId="12" type="noConversion"/>
  </si>
  <si>
    <t>Z is the optical path length from the reticle of the scope to the cross hair features</t>
    <phoneticPr fontId="12" type="noConversion"/>
  </si>
  <si>
    <t>M_FCS_Mirror</t>
    <phoneticPr fontId="12" type="noConversion"/>
  </si>
  <si>
    <t>X1</t>
    <phoneticPr fontId="12" type="noConversion"/>
  </si>
  <si>
    <t>Y1</t>
    <phoneticPr fontId="12" type="noConversion"/>
  </si>
  <si>
    <t>Z1</t>
    <phoneticPr fontId="12" type="noConversion"/>
  </si>
  <si>
    <t>I1</t>
    <phoneticPr fontId="12" type="noConversion"/>
  </si>
  <si>
    <t>J1</t>
    <phoneticPr fontId="12" type="noConversion"/>
  </si>
  <si>
    <t>K1</t>
    <phoneticPr fontId="12" type="noConversion"/>
  </si>
  <si>
    <t>X2</t>
    <phoneticPr fontId="12" type="noConversion"/>
  </si>
  <si>
    <t>Y2</t>
    <phoneticPr fontId="12" type="noConversion"/>
  </si>
  <si>
    <t>Z2</t>
    <phoneticPr fontId="12" type="noConversion"/>
  </si>
  <si>
    <t>I2</t>
    <phoneticPr fontId="12" type="noConversion"/>
  </si>
  <si>
    <t>J2</t>
    <phoneticPr fontId="12" type="noConversion"/>
  </si>
  <si>
    <t>K2</t>
    <phoneticPr fontId="12" type="noConversion"/>
  </si>
  <si>
    <t>C_Scope_Axis</t>
    <phoneticPr fontId="12" type="noConversion"/>
  </si>
  <si>
    <t>Line</t>
    <phoneticPr fontId="12" type="noConversion"/>
  </si>
  <si>
    <t>Removed CSU alignment scope mount assy</t>
    <phoneticPr fontId="12" type="noConversion"/>
  </si>
  <si>
    <t>Number</t>
    <phoneticPr fontId="12" type="noConversion"/>
  </si>
  <si>
    <t>M_CSU_2nd_Pin</t>
    <phoneticPr fontId="12" type="noConversion"/>
  </si>
  <si>
    <t>M_Grating_Mount</t>
    <phoneticPr fontId="12" type="noConversion"/>
  </si>
  <si>
    <t>M_Grating_Mount</t>
    <phoneticPr fontId="12" type="noConversion"/>
  </si>
  <si>
    <t>M_Grating_Pin</t>
    <phoneticPr fontId="12" type="noConversion"/>
  </si>
  <si>
    <t>M_Grating_Pin</t>
    <phoneticPr fontId="12" type="noConversion"/>
  </si>
  <si>
    <t>M_Grating_Slot</t>
    <phoneticPr fontId="12" type="noConversion"/>
  </si>
  <si>
    <t>Round Slot</t>
    <phoneticPr fontId="12" type="noConversion"/>
  </si>
  <si>
    <t>M_Pupil_Mount</t>
    <phoneticPr fontId="12" type="noConversion"/>
  </si>
  <si>
    <t>M_Pupil_Mount</t>
    <phoneticPr fontId="12" type="noConversion"/>
  </si>
  <si>
    <t>M_Pupil_1st_Pin</t>
    <phoneticPr fontId="12" type="noConversion"/>
  </si>
  <si>
    <t>M_CSU_1st_Pin</t>
    <phoneticPr fontId="12" type="noConversion"/>
  </si>
  <si>
    <t>M_CSU_2nd_Pin</t>
    <phoneticPr fontId="12" type="noConversion"/>
  </si>
  <si>
    <t>C_CSU_Clocking_Line</t>
    <phoneticPr fontId="12" type="noConversion"/>
  </si>
  <si>
    <t>C_CSU_Clocking_Line</t>
    <phoneticPr fontId="12" type="noConversion"/>
  </si>
  <si>
    <t>OutOfTolLen</t>
  </si>
  <si>
    <t>27.104øC</t>
  </si>
  <si>
    <t>27.114øC</t>
  </si>
  <si>
    <t>27.126øC</t>
  </si>
  <si>
    <t>27.131øC</t>
  </si>
  <si>
    <t>27.140øC</t>
  </si>
  <si>
    <t>M_CIRCLE001_I</t>
  </si>
  <si>
    <t>26.826øC</t>
  </si>
  <si>
    <t>M_MIRROR_CENTER</t>
  </si>
  <si>
    <t>27.031øC</t>
  </si>
  <si>
    <t>C_ANGLE002</t>
  </si>
  <si>
    <t>C_ANGLE003</t>
  </si>
  <si>
    <t>M_SEC_GRATE_PLANE</t>
  </si>
  <si>
    <t>27.834øC</t>
  </si>
  <si>
    <t>M_SEC_GRATE_CENTER</t>
  </si>
  <si>
    <t>28.010øC</t>
  </si>
  <si>
    <t>today is                      : 06/05/2009</t>
  </si>
  <si>
    <t>27.884øC</t>
  </si>
  <si>
    <t>27.914øC</t>
  </si>
  <si>
    <t>27.933øC</t>
  </si>
  <si>
    <t>M_GRATING_PLANE_SHIM_OUT</t>
  </si>
  <si>
    <t>28.025øC</t>
  </si>
  <si>
    <t>M_GRATING_MIRROR_CENTER_SHIM_OUT</t>
  </si>
  <si>
    <t>28.096øC</t>
  </si>
  <si>
    <t>M_IMAGING_MIRROR_PLANE_</t>
  </si>
  <si>
    <t>28.173øC</t>
  </si>
  <si>
    <t>M_IMAGING_MIRROR_CENTER</t>
  </si>
  <si>
    <t>28.246øC</t>
  </si>
  <si>
    <t>M_CSU_PLANE</t>
    <phoneticPr fontId="12" type="noConversion"/>
  </si>
  <si>
    <t>M_CSU_2nd_Pin</t>
    <phoneticPr fontId="12" type="noConversion"/>
  </si>
  <si>
    <t>M_PUPIL_PIN2</t>
  </si>
  <si>
    <t>28.959øC</t>
  </si>
  <si>
    <t>M_PLANE_FIELD_LENS</t>
  </si>
  <si>
    <t>29.153øC</t>
  </si>
  <si>
    <t>29.200øC</t>
  </si>
  <si>
    <t>M_CROSSHAIR_PLANE</t>
  </si>
  <si>
    <t>28.775øC</t>
  </si>
  <si>
    <t>M_POINT_1</t>
  </si>
  <si>
    <t>28.887øC</t>
  </si>
  <si>
    <t>PLNPNT</t>
  </si>
  <si>
    <t>M_POINT_2</t>
  </si>
  <si>
    <t>28.937øC</t>
  </si>
  <si>
    <t>M_POINT_3</t>
  </si>
  <si>
    <t>28.953øC</t>
  </si>
  <si>
    <t>M_POINT_4</t>
  </si>
  <si>
    <t>28.043øC</t>
  </si>
  <si>
    <t>M_CSU_PIN</t>
  </si>
  <si>
    <t>28.098øC</t>
  </si>
  <si>
    <t>M_CSU_SLOT_PIN</t>
  </si>
  <si>
    <t>28.151øC</t>
  </si>
  <si>
    <t>C_LINE001</t>
  </si>
  <si>
    <t>C_ANGLE001</t>
  </si>
  <si>
    <t>M_RE_DATUM_A</t>
  </si>
  <si>
    <t>C_COORDSYS002</t>
  </si>
  <si>
    <t>M_CTR_OF_SCOPE_MOUNT</t>
  </si>
  <si>
    <t>27.164øC</t>
  </si>
  <si>
    <t>M_OUTSIDE_SCOPE_MOUNT</t>
  </si>
  <si>
    <t>27.275øC</t>
  </si>
  <si>
    <t>Orientation wrt Gravity</t>
    <phoneticPr fontId="12" type="noConversion"/>
  </si>
  <si>
    <t>Parallel</t>
    <phoneticPr fontId="12" type="noConversion"/>
  </si>
  <si>
    <t>Cross-hair wire is 0.010" in diameter</t>
    <phoneticPr fontId="12" type="noConversion"/>
  </si>
  <si>
    <t>C_CSU_Clocking_Line</t>
    <phoneticPr fontId="12" type="noConversion"/>
  </si>
  <si>
    <t>Line</t>
    <phoneticPr fontId="12" type="noConversion"/>
  </si>
  <si>
    <t>M_Pupil_Mount</t>
    <phoneticPr fontId="12" type="noConversion"/>
  </si>
  <si>
    <t>Plane</t>
    <phoneticPr fontId="12" type="noConversion"/>
  </si>
  <si>
    <t>M_Pupil_1st_Pin</t>
    <phoneticPr fontId="12" type="noConversion"/>
  </si>
  <si>
    <t>Circle</t>
    <phoneticPr fontId="12" type="noConversion"/>
  </si>
  <si>
    <t>M_Inner_Window_Crosshair</t>
    <phoneticPr fontId="12" type="noConversion"/>
  </si>
  <si>
    <t>Plane</t>
    <phoneticPr fontId="12" type="noConversion"/>
  </si>
  <si>
    <t>Line/Point</t>
    <phoneticPr fontId="12" type="noConversion"/>
  </si>
  <si>
    <t>M_Inner_Window_Crosshair_OD</t>
    <phoneticPr fontId="12" type="noConversion"/>
  </si>
  <si>
    <t>Circle</t>
    <phoneticPr fontId="12" type="noConversion"/>
  </si>
  <si>
    <t>C_Inner_Window_Crosshair_Center_Groove</t>
    <phoneticPr fontId="12" type="noConversion"/>
  </si>
  <si>
    <t>C_Inner_Window_Crosshair_Center_Hole</t>
    <phoneticPr fontId="12" type="noConversion"/>
  </si>
  <si>
    <t>Point_1</t>
    <phoneticPr fontId="12" type="noConversion"/>
  </si>
  <si>
    <t>Point</t>
    <phoneticPr fontId="12" type="noConversion"/>
  </si>
  <si>
    <t>Point_2</t>
    <phoneticPr fontId="12" type="noConversion"/>
  </si>
  <si>
    <t>Point</t>
    <phoneticPr fontId="12" type="noConversion"/>
  </si>
  <si>
    <t>Point_3</t>
    <phoneticPr fontId="12" type="noConversion"/>
  </si>
  <si>
    <t>Part name                       : mosfire_05_29_09</t>
  </si>
  <si>
    <t>device certification date     : 05/19/09</t>
  </si>
  <si>
    <t>today is                      : 05/29/2009</t>
  </si>
  <si>
    <t>Applied 10[lbs] of force in both directions of the scope axis and saw no significant movement</t>
    <phoneticPr fontId="12" type="noConversion"/>
  </si>
  <si>
    <t>C_GRATING_LINE</t>
  </si>
  <si>
    <t>Part name                       : mosfire05152009</t>
  </si>
  <si>
    <t>C_DEVICEPOS001</t>
  </si>
  <si>
    <t>**********</t>
  </si>
  <si>
    <t>ARMPOS</t>
  </si>
  <si>
    <t>M_DATUM__A_BULKHEAD_A</t>
  </si>
  <si>
    <t>22.520øC</t>
  </si>
  <si>
    <t>PLANE</t>
  </si>
  <si>
    <t>M_DATUM_B_PIN_ORIGIN</t>
  </si>
  <si>
    <t>22.803øC</t>
  </si>
  <si>
    <t>CIRCLE</t>
  </si>
  <si>
    <t>Point_4</t>
    <phoneticPr fontId="12" type="noConversion"/>
  </si>
  <si>
    <t>Point</t>
    <phoneticPr fontId="12" type="noConversion"/>
  </si>
  <si>
    <t>Point_5</t>
    <phoneticPr fontId="12" type="noConversion"/>
  </si>
  <si>
    <t>Point_6</t>
    <phoneticPr fontId="12" type="noConversion"/>
  </si>
  <si>
    <t>Point_7</t>
    <phoneticPr fontId="12" type="noConversion"/>
  </si>
  <si>
    <t>Point_8</t>
    <phoneticPr fontId="12" type="noConversion"/>
  </si>
  <si>
    <t>M_CSU_Bulkhead_A</t>
    <phoneticPr fontId="12" type="noConversion"/>
  </si>
  <si>
    <t>Plane</t>
    <phoneticPr fontId="12" type="noConversion"/>
  </si>
  <si>
    <t>M_CSU_1st_Pin</t>
    <phoneticPr fontId="12" type="noConversion"/>
  </si>
  <si>
    <t>Circle</t>
    <phoneticPr fontId="12" type="noConversion"/>
  </si>
  <si>
    <t>M_CSU_2nd_Pin</t>
    <phoneticPr fontId="12" type="noConversion"/>
  </si>
  <si>
    <t>C_CSU_Clocking_Line</t>
    <phoneticPr fontId="12" type="noConversion"/>
  </si>
  <si>
    <t>Line</t>
    <phoneticPr fontId="12" type="noConversion"/>
  </si>
  <si>
    <t>Point_1</t>
    <phoneticPr fontId="12" type="noConversion"/>
  </si>
  <si>
    <t>Point</t>
    <phoneticPr fontId="12" type="noConversion"/>
  </si>
  <si>
    <t>Point_2</t>
    <phoneticPr fontId="12" type="noConversion"/>
  </si>
  <si>
    <t>Point_3</t>
    <phoneticPr fontId="12" type="noConversion"/>
  </si>
  <si>
    <t>Leap_Frog</t>
    <phoneticPr fontId="12" type="noConversion"/>
  </si>
  <si>
    <t>today is                      : 5/14/2009</t>
    <phoneticPr fontId="12" type="noConversion"/>
  </si>
  <si>
    <t>Feature</t>
    <phoneticPr fontId="12" type="noConversion"/>
  </si>
  <si>
    <t>Date</t>
    <phoneticPr fontId="12" type="noConversion"/>
  </si>
  <si>
    <t>Points</t>
    <phoneticPr fontId="12" type="noConversion"/>
  </si>
  <si>
    <t>Pupil_1st_Pin</t>
    <phoneticPr fontId="12" type="noConversion"/>
  </si>
  <si>
    <t>Pupil_2nd_Pin</t>
    <phoneticPr fontId="12" type="noConversion"/>
  </si>
  <si>
    <t>Grating_Pin</t>
    <phoneticPr fontId="12" type="noConversion"/>
  </si>
  <si>
    <t>Grating_Pin</t>
    <phoneticPr fontId="12" type="noConversion"/>
  </si>
  <si>
    <t>Grating_Slot</t>
    <phoneticPr fontId="12" type="noConversion"/>
  </si>
  <si>
    <t>Grating_Slot</t>
    <phoneticPr fontId="12" type="noConversion"/>
  </si>
  <si>
    <t>CSU_2nd_Pin</t>
    <phoneticPr fontId="12" type="noConversion"/>
  </si>
  <si>
    <t>CSU_2nd_Pin</t>
    <phoneticPr fontId="12" type="noConversion"/>
  </si>
  <si>
    <t>M_FCS_CENTER</t>
  </si>
  <si>
    <t>25.816øC</t>
  </si>
  <si>
    <t>C_XYA_FCS_MIRROR</t>
  </si>
  <si>
    <t>M_Grating_Slot</t>
    <phoneticPr fontId="12" type="noConversion"/>
  </si>
  <si>
    <t>M_Pupil_Mount</t>
    <phoneticPr fontId="12" type="noConversion"/>
  </si>
  <si>
    <t>Collimator Exit</t>
    <phoneticPr fontId="12" type="noConversion"/>
  </si>
  <si>
    <t>Parallel</t>
    <phoneticPr fontId="12" type="noConversion"/>
  </si>
  <si>
    <t>28.489øC</t>
  </si>
  <si>
    <t>M_FCS_MIRROR_CENTER</t>
  </si>
  <si>
    <t>28.561øC</t>
  </si>
  <si>
    <t>Removed scope from its mount and placed back in its mount and remeasured collimator entrance on 5/14/09 to be X = -0.009" and Y = 0.004"</t>
    <phoneticPr fontId="12" type="noConversion"/>
  </si>
  <si>
    <t xml:space="preserve">Faro </t>
    <phoneticPr fontId="12" type="noConversion"/>
  </si>
  <si>
    <t>Optical</t>
    <phoneticPr fontId="12" type="noConversion"/>
  </si>
  <si>
    <t>Analysis</t>
    <phoneticPr fontId="12" type="noConversion"/>
  </si>
  <si>
    <t>Y0
[inches]</t>
    <phoneticPr fontId="12" type="noConversion"/>
  </si>
  <si>
    <t>Z0
[inches]</t>
    <phoneticPr fontId="12" type="noConversion"/>
  </si>
  <si>
    <t>Alpha0
[degrees]</t>
    <phoneticPr fontId="12" type="noConversion"/>
  </si>
  <si>
    <t>Beta0
[degrees]</t>
    <phoneticPr fontId="12" type="noConversion"/>
  </si>
  <si>
    <t>Gamma0
[degrees]</t>
    <phoneticPr fontId="12" type="noConversion"/>
  </si>
  <si>
    <t>M_Field_Lens_Mount</t>
    <phoneticPr fontId="12" type="noConversion"/>
  </si>
  <si>
    <t>M_Field_Lens_Mount</t>
    <phoneticPr fontId="12" type="noConversion"/>
  </si>
  <si>
    <t>M_Field_Lens_Center</t>
    <phoneticPr fontId="12" type="noConversion"/>
  </si>
  <si>
    <t>M_Field_Lens_Center</t>
    <phoneticPr fontId="12" type="noConversion"/>
  </si>
  <si>
    <t>Field_Lens_Mount</t>
    <phoneticPr fontId="12" type="noConversion"/>
  </si>
  <si>
    <t>M_FCS_Mirror</t>
    <phoneticPr fontId="12" type="noConversion"/>
  </si>
  <si>
    <t>M_Scope_Mount_Inside</t>
    <phoneticPr fontId="12" type="noConversion"/>
  </si>
  <si>
    <t>M_Scope_Mount_Inside</t>
    <phoneticPr fontId="12" type="noConversion"/>
  </si>
  <si>
    <t>M_Scope_Mount_Outside</t>
    <phoneticPr fontId="12" type="noConversion"/>
  </si>
  <si>
    <t>M_Scope_Mount_Outside</t>
    <phoneticPr fontId="12" type="noConversion"/>
  </si>
  <si>
    <t>Circle</t>
    <phoneticPr fontId="12" type="noConversion"/>
  </si>
  <si>
    <t>M_Pupil_1st_Pin</t>
    <phoneticPr fontId="12" type="noConversion"/>
  </si>
  <si>
    <t>M_Pupil_2nd_Pin</t>
    <phoneticPr fontId="12" type="noConversion"/>
  </si>
  <si>
    <t>M_Pupil_2nd_Pin</t>
    <phoneticPr fontId="12" type="noConversion"/>
  </si>
  <si>
    <t>Number</t>
    <phoneticPr fontId="12" type="noConversion"/>
  </si>
  <si>
    <t>Label</t>
    <phoneticPr fontId="12" type="noConversion"/>
  </si>
  <si>
    <t>X</t>
    <phoneticPr fontId="12" type="noConversion"/>
  </si>
  <si>
    <t>Y</t>
    <phoneticPr fontId="12" type="noConversion"/>
  </si>
  <si>
    <t>OutOfTolHgt</t>
  </si>
  <si>
    <t>OutOfTolAng</t>
  </si>
  <si>
    <t>27.190øC</t>
  </si>
  <si>
    <t>27.195øC</t>
  </si>
  <si>
    <t>27.211øC</t>
  </si>
  <si>
    <t>27.218øC</t>
  </si>
  <si>
    <t>27.223øC</t>
  </si>
  <si>
    <t>27.232øC</t>
  </si>
  <si>
    <t>27.238øC</t>
  </si>
  <si>
    <t>Circle</t>
    <phoneticPr fontId="12" type="noConversion"/>
  </si>
  <si>
    <t>Line</t>
    <phoneticPr fontId="12" type="noConversion"/>
  </si>
  <si>
    <t>Plane</t>
    <phoneticPr fontId="12" type="noConversion"/>
  </si>
  <si>
    <t>Circle</t>
    <phoneticPr fontId="12" type="noConversion"/>
  </si>
  <si>
    <t>Circle</t>
    <phoneticPr fontId="12" type="noConversion"/>
  </si>
  <si>
    <t>C_Pupil_Line</t>
    <phoneticPr fontId="12" type="noConversion"/>
  </si>
  <si>
    <t>Line</t>
    <phoneticPr fontId="12" type="noConversion"/>
  </si>
  <si>
    <t>Plane</t>
    <phoneticPr fontId="12" type="noConversion"/>
  </si>
  <si>
    <t>UpperTolY</t>
  </si>
  <si>
    <t>UpperTolZ</t>
  </si>
  <si>
    <t>UpperTolAng</t>
  </si>
  <si>
    <t>Device                             : P08-02-06-04371</t>
  </si>
  <si>
    <t>device certification date     : 05/28/09</t>
  </si>
  <si>
    <t>28.608øC</t>
  </si>
  <si>
    <t>28.652øC</t>
  </si>
  <si>
    <t>28.695øC</t>
  </si>
  <si>
    <t>28.797øC</t>
  </si>
  <si>
    <t>28.883øC</t>
  </si>
  <si>
    <t>M_PUPIL_PIN_1</t>
  </si>
  <si>
    <t>28.950øC</t>
  </si>
  <si>
    <t>UpperTolHgt</t>
  </si>
  <si>
    <t>UpperTolRad</t>
  </si>
  <si>
    <t>UpperTolDia</t>
  </si>
  <si>
    <t>UpperTolRFS</t>
  </si>
  <si>
    <t>UpperTolMMC</t>
  </si>
  <si>
    <t>LowerTolX</t>
  </si>
  <si>
    <t>LowerTolY</t>
  </si>
  <si>
    <t>LowerTolZ</t>
  </si>
  <si>
    <t>LowerTolAng</t>
  </si>
  <si>
    <t>LowerTolLen</t>
  </si>
  <si>
    <t>LowerTolHgt</t>
  </si>
  <si>
    <t>LowerTolRad</t>
  </si>
  <si>
    <t>LowerTolDia</t>
  </si>
  <si>
    <t>Datum</t>
  </si>
  <si>
    <t>Datum1</t>
  </si>
  <si>
    <t>RMS</t>
  </si>
  <si>
    <t>UpperTolRMS</t>
  </si>
  <si>
    <t>DeviationRMS</t>
  </si>
  <si>
    <t>OutOfTolRMs</t>
  </si>
  <si>
    <t>ELLIPSE</t>
  </si>
  <si>
    <t>M_SCOPE_MOUNT</t>
  </si>
  <si>
    <t>27.944øC</t>
  </si>
  <si>
    <t>CYLINDER</t>
  </si>
  <si>
    <t>Line</t>
    <phoneticPr fontId="12" type="noConversion"/>
  </si>
  <si>
    <t>Point_2</t>
    <phoneticPr fontId="12" type="noConversion"/>
  </si>
  <si>
    <t>Point_5</t>
    <phoneticPr fontId="12" type="noConversion"/>
  </si>
  <si>
    <t>Point</t>
    <phoneticPr fontId="12" type="noConversion"/>
  </si>
  <si>
    <t>Arm Position</t>
    <phoneticPr fontId="12" type="noConversion"/>
  </si>
  <si>
    <t>Plane</t>
    <phoneticPr fontId="12" type="noConversion"/>
  </si>
  <si>
    <t>Circle</t>
    <phoneticPr fontId="12" type="noConversion"/>
  </si>
  <si>
    <t>Units = inches</t>
    <phoneticPr fontId="12" type="noConversion"/>
  </si>
  <si>
    <t>M_CSU_Bulkhead_A</t>
    <phoneticPr fontId="12" type="noConversion"/>
  </si>
  <si>
    <t>M_CSU_1st_Pin</t>
    <phoneticPr fontId="12" type="noConversion"/>
  </si>
  <si>
    <t>Notes</t>
    <phoneticPr fontId="12" type="noConversion"/>
  </si>
  <si>
    <t>Round Slot</t>
    <phoneticPr fontId="12" type="noConversion"/>
  </si>
  <si>
    <t>M_Pupil_2nd_Pin</t>
    <phoneticPr fontId="12" type="noConversion"/>
  </si>
  <si>
    <t>Pupil Mount</t>
    <phoneticPr fontId="12" type="noConversion"/>
  </si>
  <si>
    <t>Pupil_1st_Pin</t>
    <phoneticPr fontId="12" type="noConversion"/>
  </si>
  <si>
    <t>Pupil_2nd_Pin</t>
    <phoneticPr fontId="12" type="noConversion"/>
  </si>
  <si>
    <t>M_Grating_Mount</t>
    <phoneticPr fontId="12" type="noConversion"/>
  </si>
  <si>
    <t>M_Grating_Pin</t>
    <phoneticPr fontId="12" type="noConversion"/>
  </si>
  <si>
    <t>M_Grating_Slot</t>
    <phoneticPr fontId="12" type="noConversion"/>
  </si>
  <si>
    <t>Round Slot</t>
    <phoneticPr fontId="12" type="noConversion"/>
  </si>
  <si>
    <t>Grating Mount</t>
    <phoneticPr fontId="12" type="noConversion"/>
  </si>
  <si>
    <t>Grating_Pin</t>
    <phoneticPr fontId="12" type="noConversion"/>
  </si>
  <si>
    <t>CSU_2nd_Pin</t>
    <phoneticPr fontId="12" type="noConversion"/>
  </si>
  <si>
    <t>No.</t>
    <phoneticPr fontId="12" type="noConversion"/>
  </si>
  <si>
    <t>Grating_Slot</t>
    <phoneticPr fontId="12" type="noConversion"/>
  </si>
  <si>
    <t>device version                  : 1.55</t>
  </si>
  <si>
    <t>device certification date     : 03/03/09</t>
  </si>
  <si>
    <t>today is                      : 5/15/2009</t>
  </si>
  <si>
    <t>M_DATUM_A</t>
  </si>
  <si>
    <t>26.416øC</t>
  </si>
  <si>
    <t>A</t>
  </si>
  <si>
    <t>M_ORIGIN</t>
  </si>
  <si>
    <t>26.509øC</t>
  </si>
  <si>
    <t>B</t>
  </si>
  <si>
    <t>M_CSU_SLOT</t>
  </si>
  <si>
    <t>26.935øC</t>
  </si>
  <si>
    <t>C</t>
  </si>
  <si>
    <t>Collimator Entrance</t>
    <phoneticPr fontId="12" type="noConversion"/>
  </si>
  <si>
    <t>25.075øC</t>
  </si>
  <si>
    <t>25.170øC</t>
  </si>
  <si>
    <t>25.295øC</t>
  </si>
  <si>
    <t>C_CSU_CLOCKING_LINE</t>
  </si>
  <si>
    <t>25.837øC</t>
  </si>
  <si>
    <t>25.852øC</t>
  </si>
  <si>
    <t>25.861øC</t>
  </si>
  <si>
    <t>25.870øC</t>
  </si>
  <si>
    <t>25.889øC</t>
  </si>
  <si>
    <t>25.899øC</t>
  </si>
  <si>
    <t>25.911øC</t>
  </si>
  <si>
    <t>25.923øC</t>
  </si>
  <si>
    <t>C_XYA_GRATING</t>
  </si>
  <si>
    <t>M_CSU_PLANE</t>
  </si>
  <si>
    <t>25.763øC</t>
  </si>
  <si>
    <t>M_CSU_1ST_PIN</t>
  </si>
  <si>
    <t>25.887øC</t>
  </si>
  <si>
    <t>M_CSU_2ND_PIN</t>
  </si>
  <si>
    <t>26.005øC</t>
  </si>
  <si>
    <t>C_CSU_COOR_UNROT</t>
  </si>
  <si>
    <t>C_CSU_COOR_ROT_38DEG</t>
  </si>
  <si>
    <t>26.481øC</t>
  </si>
  <si>
    <t>26.598øC</t>
  </si>
  <si>
    <t>26.700øC</t>
  </si>
  <si>
    <t>RMS</t>
    <phoneticPr fontId="12" type="noConversion"/>
  </si>
  <si>
    <t>Stdev</t>
    <phoneticPr fontId="12" type="noConversion"/>
  </si>
  <si>
    <t>Label</t>
    <phoneticPr fontId="12" type="noConversion"/>
  </si>
  <si>
    <t>Plane</t>
    <phoneticPr fontId="12" type="noConversion"/>
  </si>
  <si>
    <t>25.676øC</t>
  </si>
  <si>
    <t>M_POINT008</t>
  </si>
  <si>
    <t>25.723øC</t>
  </si>
  <si>
    <t>M_POINT009</t>
  </si>
  <si>
    <t>25.739øC</t>
  </si>
  <si>
    <t>M_POINT010</t>
  </si>
  <si>
    <t>25.758øC</t>
  </si>
  <si>
    <t>serial number                   : 02</t>
  </si>
  <si>
    <t>27.251øC</t>
  </si>
  <si>
    <t>27.259øC</t>
  </si>
  <si>
    <t>27.927øC</t>
  </si>
  <si>
    <t>28.095øC</t>
  </si>
  <si>
    <t>Collimator Exit</t>
    <phoneticPr fontId="12" type="noConversion"/>
  </si>
  <si>
    <t>Collimator Exit</t>
    <phoneticPr fontId="12" type="noConversion"/>
  </si>
  <si>
    <t>Perpendicular</t>
    <phoneticPr fontId="12" type="noConversion"/>
  </si>
  <si>
    <t>C_YZA_GRATING</t>
  </si>
  <si>
    <t>M_FIELD_LENS_PLANE</t>
  </si>
  <si>
    <t>25.096øC</t>
  </si>
  <si>
    <t>M_FIELD_LENS_CIRCLE</t>
  </si>
  <si>
    <t>25.159øC</t>
  </si>
  <si>
    <t>C_XYA_FIELD_LENS</t>
  </si>
  <si>
    <t>M_POINT001</t>
  </si>
  <si>
    <t>25.469øC</t>
  </si>
  <si>
    <t>POINT</t>
  </si>
  <si>
    <t>M_POINT002</t>
  </si>
  <si>
    <t>25.490øC</t>
  </si>
  <si>
    <t>M_POINT003</t>
  </si>
  <si>
    <t>Form</t>
    <phoneticPr fontId="12" type="noConversion"/>
  </si>
  <si>
    <t>d(Alpha)
[degrees]</t>
    <phoneticPr fontId="12" type="noConversion"/>
  </si>
  <si>
    <t xml:space="preserve">CSU alignment scope mount assy was in place </t>
    <phoneticPr fontId="12" type="noConversion"/>
  </si>
  <si>
    <t>Line</t>
    <phoneticPr fontId="12" type="noConversion"/>
  </si>
  <si>
    <t>Coordiante System is derived from CSU_Bulkhead_A, CSU_1st_Pin, and CSU_2nd_Pin features</t>
    <phoneticPr fontId="12" type="noConversion"/>
  </si>
  <si>
    <t>Cylinder</t>
    <phoneticPr fontId="12" type="noConversion"/>
  </si>
  <si>
    <t>M_DATUMA_BULKHEADA</t>
  </si>
  <si>
    <t>25.207øC</t>
  </si>
  <si>
    <t>M_DATUMB_PIN_ORIGIN</t>
  </si>
  <si>
    <t>25.287øC</t>
  </si>
  <si>
    <t>M_DATUMC_PIN_CLOCKING</t>
  </si>
  <si>
    <t>25.308øC</t>
  </si>
  <si>
    <t>C_COORDSYS001</t>
  </si>
  <si>
    <t>C_CLOCK_COORDSYS</t>
  </si>
  <si>
    <t>25.348øC</t>
  </si>
  <si>
    <t>25.355øC</t>
  </si>
  <si>
    <t>25.362øC</t>
  </si>
  <si>
    <t>25.373øC</t>
  </si>
  <si>
    <t>25.390øC</t>
  </si>
  <si>
    <t>25.408øC</t>
  </si>
  <si>
    <t>25.420øC</t>
  </si>
  <si>
    <t>C_DEVICEPOS002</t>
  </si>
  <si>
    <t>C_DEVICEPOS003</t>
  </si>
  <si>
    <t>M_FCS_PLANE</t>
  </si>
  <si>
    <t>25.764øC</t>
  </si>
  <si>
    <t>M_CSU_2nd_Pin</t>
    <phoneticPr fontId="12" type="noConversion"/>
  </si>
  <si>
    <t>M_Grating_Mount</t>
    <phoneticPr fontId="12" type="noConversion"/>
  </si>
  <si>
    <t>Camera Entrance</t>
    <phoneticPr fontId="12" type="noConversion"/>
  </si>
  <si>
    <t>Camera Exit</t>
    <phoneticPr fontId="12" type="noConversion"/>
  </si>
  <si>
    <t>dX</t>
    <phoneticPr fontId="12" type="noConversion"/>
  </si>
  <si>
    <t>dY</t>
    <phoneticPr fontId="12" type="noConversion"/>
  </si>
  <si>
    <t>dZ</t>
    <phoneticPr fontId="12" type="noConversion"/>
  </si>
  <si>
    <t>Alpha</t>
    <phoneticPr fontId="12" type="noConversion"/>
  </si>
  <si>
    <t>Beta</t>
    <phoneticPr fontId="12" type="noConversion"/>
  </si>
  <si>
    <t>Parallel</t>
    <phoneticPr fontId="12" type="noConversion"/>
  </si>
  <si>
    <t>Average</t>
    <phoneticPr fontId="12" type="noConversion"/>
  </si>
  <si>
    <t>Collimator Entrance</t>
    <phoneticPr fontId="12" type="noConversion"/>
  </si>
  <si>
    <t>Average</t>
    <phoneticPr fontId="12" type="noConversion"/>
  </si>
  <si>
    <t>Perpendicular</t>
    <phoneticPr fontId="12" type="noConversion"/>
  </si>
  <si>
    <t>Collimator Exit</t>
    <phoneticPr fontId="12" type="noConversion"/>
  </si>
  <si>
    <t>Average</t>
    <phoneticPr fontId="12" type="noConversion"/>
  </si>
  <si>
    <t>Parallel</t>
    <phoneticPr fontId="12" type="noConversion"/>
  </si>
  <si>
    <t>M_Scope_Mount</t>
    <phoneticPr fontId="12" type="noConversion"/>
  </si>
  <si>
    <t>Cylinder</t>
    <phoneticPr fontId="12" type="noConversion"/>
  </si>
  <si>
    <t>M_Scope_Mount</t>
    <phoneticPr fontId="12" type="noConversion"/>
  </si>
  <si>
    <t>FCS_Mirror</t>
    <phoneticPr fontId="12" type="noConversion"/>
  </si>
  <si>
    <t>Collimator Entrance</t>
    <phoneticPr fontId="12" type="noConversion"/>
  </si>
  <si>
    <t>Parallel</t>
    <phoneticPr fontId="12" type="noConversion"/>
  </si>
  <si>
    <t>Date</t>
    <phoneticPr fontId="12" type="noConversion"/>
  </si>
  <si>
    <t>Collimator Entrance</t>
    <phoneticPr fontId="12" type="noConversion"/>
  </si>
  <si>
    <t>OutOfTolForm</t>
  </si>
  <si>
    <t>OutOfTolRFS</t>
  </si>
  <si>
    <t>OutOfTolMMC</t>
  </si>
  <si>
    <t>ActualAngle</t>
  </si>
  <si>
    <t>ActualDia</t>
  </si>
  <si>
    <t>ActualLen</t>
  </si>
  <si>
    <t>ActualHgt</t>
  </si>
  <si>
    <t>ActualRad</t>
  </si>
  <si>
    <t>ActualForm</t>
  </si>
  <si>
    <t>NominalX</t>
  </si>
  <si>
    <t>Max Error</t>
    <phoneticPr fontId="12" type="noConversion"/>
  </si>
  <si>
    <t>Min Error</t>
    <phoneticPr fontId="12" type="noConversion"/>
  </si>
  <si>
    <t>NominalY</t>
  </si>
  <si>
    <t>NominalZ</t>
  </si>
  <si>
    <t>NominalDia</t>
  </si>
  <si>
    <t>NominalRad</t>
  </si>
  <si>
    <t>NominalLen</t>
  </si>
  <si>
    <t>NominalHgt</t>
  </si>
  <si>
    <t>NominalAng</t>
  </si>
  <si>
    <t>UpperTolX</t>
  </si>
  <si>
    <t>Part name                       : mosfire</t>
  </si>
  <si>
    <t>Device                             : P08-02-05-04194</t>
  </si>
  <si>
    <t>UpperTolForm</t>
  </si>
  <si>
    <t>UpperTolLen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</si>
</sst>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</numFmts>
  <fonts count="14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i/>
      <sz val="10"/>
      <name val="Verdana"/>
    </font>
    <font>
      <sz val="8"/>
      <name val="Verdana"/>
    </font>
    <font>
      <sz val="10"/>
      <color indexed="10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1" fillId="0" borderId="0" xfId="0" applyFont="1"/>
    <xf numFmtId="0" fontId="0" fillId="2" borderId="0" xfId="0" applyFill="1"/>
    <xf numFmtId="14" fontId="0" fillId="0" borderId="0" xfId="0" applyNumberFormat="1"/>
    <xf numFmtId="0" fontId="9" fillId="0" borderId="0" xfId="0" applyFont="1"/>
    <xf numFmtId="0" fontId="0" fillId="2" borderId="1" xfId="0" applyFill="1" applyBorder="1"/>
    <xf numFmtId="0" fontId="0" fillId="3" borderId="1" xfId="0" applyFill="1" applyBorder="1"/>
    <xf numFmtId="0" fontId="9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3" xfId="0" applyBorder="1"/>
    <xf numFmtId="0" fontId="0" fillId="3" borderId="2" xfId="0" applyFill="1" applyBorder="1"/>
    <xf numFmtId="0" fontId="0" fillId="0" borderId="2" xfId="0" applyBorder="1"/>
    <xf numFmtId="0" fontId="0" fillId="0" borderId="4" xfId="0" applyBorder="1"/>
    <xf numFmtId="1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10" fillId="0" borderId="1" xfId="0" applyFont="1" applyBorder="1"/>
    <xf numFmtId="0" fontId="0" fillId="0" borderId="7" xfId="0" applyFill="1" applyBorder="1"/>
    <xf numFmtId="0" fontId="0" fillId="0" borderId="0" xfId="0" applyFill="1"/>
    <xf numFmtId="0" fontId="6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9" xfId="0" applyBorder="1"/>
    <xf numFmtId="0" fontId="0" fillId="0" borderId="0" xfId="0" applyFill="1" applyBorder="1"/>
    <xf numFmtId="0" fontId="0" fillId="0" borderId="0" xfId="0" applyBorder="1"/>
    <xf numFmtId="0" fontId="3" fillId="0" borderId="1" xfId="0" applyFont="1" applyBorder="1"/>
    <xf numFmtId="0" fontId="0" fillId="2" borderId="1" xfId="0" applyFill="1" applyBorder="1" applyAlignment="1">
      <alignment wrapText="1"/>
    </xf>
    <xf numFmtId="0" fontId="0" fillId="0" borderId="1" xfId="0" applyFill="1" applyBorder="1"/>
    <xf numFmtId="0" fontId="7" fillId="0" borderId="1" xfId="0" applyFont="1" applyFill="1" applyBorder="1"/>
    <xf numFmtId="16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14" fontId="13" fillId="0" borderId="1" xfId="0" applyNumberFormat="1" applyFont="1" applyBorder="1"/>
    <xf numFmtId="164" fontId="13" fillId="0" borderId="1" xfId="0" applyNumberFormat="1" applyFont="1" applyFill="1" applyBorder="1" applyAlignment="1">
      <alignment wrapText="1"/>
    </xf>
    <xf numFmtId="164" fontId="0" fillId="0" borderId="1" xfId="0" applyNumberFormat="1" applyBorder="1"/>
    <xf numFmtId="0" fontId="8" fillId="0" borderId="1" xfId="0" applyFont="1" applyBorder="1"/>
    <xf numFmtId="164" fontId="13" fillId="0" borderId="1" xfId="0" applyNumberFormat="1" applyFont="1" applyBorder="1"/>
    <xf numFmtId="0" fontId="13" fillId="0" borderId="1" xfId="0" applyFont="1" applyBorder="1"/>
    <xf numFmtId="14" fontId="5" fillId="0" borderId="1" xfId="0" applyNumberFormat="1" applyFont="1" applyBorder="1"/>
    <xf numFmtId="0" fontId="7" fillId="0" borderId="1" xfId="0" applyFont="1" applyBorder="1"/>
    <xf numFmtId="0" fontId="2" fillId="0" borderId="1" xfId="0" applyFont="1" applyBorder="1"/>
    <xf numFmtId="164" fontId="0" fillId="0" borderId="1" xfId="0" applyNumberFormat="1" applyBorder="1"/>
    <xf numFmtId="0" fontId="0" fillId="2" borderId="0" xfId="0" applyFill="1" applyAlignment="1">
      <alignment wrapText="1"/>
    </xf>
    <xf numFmtId="164" fontId="0" fillId="0" borderId="0" xfId="0" applyNumberFormat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Border="1"/>
    <xf numFmtId="164" fontId="0" fillId="0" borderId="1" xfId="0" applyNumberFormat="1" applyFill="1" applyBorder="1"/>
    <xf numFmtId="164" fontId="1" fillId="0" borderId="0" xfId="0" applyNumberFormat="1" applyFont="1"/>
    <xf numFmtId="164" fontId="0" fillId="0" borderId="0" xfId="0" applyNumberFormat="1"/>
    <xf numFmtId="0" fontId="0" fillId="2" borderId="2" xfId="0" applyFill="1" applyBorder="1" applyAlignment="1">
      <alignment wrapText="1"/>
    </xf>
    <xf numFmtId="0" fontId="0" fillId="0" borderId="2" xfId="0" applyFill="1" applyBorder="1" applyAlignment="1">
      <alignment wrapText="1"/>
    </xf>
    <xf numFmtId="164" fontId="0" fillId="0" borderId="2" xfId="0" applyNumberFormat="1" applyBorder="1"/>
    <xf numFmtId="164" fontId="0" fillId="0" borderId="2" xfId="0" applyNumberFormat="1" applyFill="1" applyBorder="1"/>
    <xf numFmtId="0" fontId="0" fillId="0" borderId="2" xfId="0" applyFill="1" applyBorder="1"/>
    <xf numFmtId="0" fontId="0" fillId="3" borderId="10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164" fontId="0" fillId="0" borderId="13" xfId="0" applyNumberFormat="1" applyFill="1" applyBorder="1" applyAlignment="1">
      <alignment wrapText="1"/>
    </xf>
    <xf numFmtId="0" fontId="0" fillId="0" borderId="14" xfId="0" applyFill="1" applyBorder="1" applyAlignment="1">
      <alignment wrapText="1"/>
    </xf>
    <xf numFmtId="164" fontId="13" fillId="0" borderId="13" xfId="0" applyNumberFormat="1" applyFont="1" applyFill="1" applyBorder="1" applyAlignment="1">
      <alignment wrapText="1"/>
    </xf>
    <xf numFmtId="164" fontId="1" fillId="0" borderId="13" xfId="0" applyNumberFormat="1" applyFont="1" applyFill="1" applyBorder="1" applyAlignment="1">
      <alignment wrapText="1"/>
    </xf>
    <xf numFmtId="164" fontId="0" fillId="0" borderId="13" xfId="0" applyNumberFormat="1" applyBorder="1"/>
    <xf numFmtId="164" fontId="0" fillId="0" borderId="14" xfId="0" applyNumberForma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0" fillId="0" borderId="13" xfId="0" applyBorder="1"/>
    <xf numFmtId="0" fontId="0" fillId="0" borderId="14" xfId="0" applyBorder="1"/>
    <xf numFmtId="164" fontId="13" fillId="0" borderId="13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4" Type="http://schemas.openxmlformats.org/officeDocument/2006/relationships/theme" Target="theme/theme1.xml"/><Relationship Id="rId4" Type="http://schemas.openxmlformats.org/officeDocument/2006/relationships/worksheet" Target="worksheets/sheet4.xml"/><Relationship Id="rId7" Type="http://schemas.openxmlformats.org/officeDocument/2006/relationships/worksheet" Target="worksheets/sheet7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6" Type="http://schemas.openxmlformats.org/officeDocument/2006/relationships/styles" Target="styles.xml"/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0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9" Type="http://schemas.openxmlformats.org/officeDocument/2006/relationships/worksheet" Target="worksheets/sheet9.xml"/><Relationship Id="rId3" Type="http://schemas.openxmlformats.org/officeDocument/2006/relationships/worksheet" Target="worksheets/sheet3.xml"/><Relationship Id="rId18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mofire041609~01" connectionId="1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mofire041609~02" connectionId="2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mosfire051409~01" connectionId="3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mosfire05152009~01" connectionId="4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mosfire052809~01" connectionId="5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mosfire052909~01" connectionId="6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mosfire060509~01" connectionId="7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mosfire060509~02" connectionId="8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mosfire1" connectionId="9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H37"/>
  <sheetViews>
    <sheetView workbookViewId="0">
      <selection activeCell="D7" sqref="D7"/>
    </sheetView>
  </sheetViews>
  <sheetFormatPr baseColWidth="10" defaultRowHeight="13"/>
  <cols>
    <col min="1" max="1" width="5.7109375" customWidth="1"/>
    <col min="2" max="2" width="53.7109375" customWidth="1"/>
    <col min="3" max="3" width="4.42578125" customWidth="1"/>
    <col min="4" max="4" width="59" customWidth="1"/>
    <col min="5" max="5" width="4.7109375" customWidth="1"/>
    <col min="6" max="6" width="53.7109375" customWidth="1"/>
    <col min="8" max="8" width="10.85546875" customWidth="1"/>
  </cols>
  <sheetData>
    <row r="2" spans="1:8">
      <c r="A2" s="2" t="s">
        <v>568</v>
      </c>
      <c r="B2" s="2" t="s">
        <v>467</v>
      </c>
      <c r="C2" s="2" t="s">
        <v>568</v>
      </c>
      <c r="D2" s="2" t="s">
        <v>468</v>
      </c>
      <c r="E2" s="2" t="s">
        <v>568</v>
      </c>
      <c r="F2" s="2" t="s">
        <v>469</v>
      </c>
    </row>
    <row r="3" spans="1:8">
      <c r="C3">
        <v>1</v>
      </c>
      <c r="D3" s="22" t="s">
        <v>392</v>
      </c>
    </row>
    <row r="4" spans="1:8" ht="26">
      <c r="C4">
        <v>2</v>
      </c>
      <c r="D4" s="22" t="s">
        <v>414</v>
      </c>
    </row>
    <row r="5" spans="1:8" ht="26">
      <c r="C5">
        <v>3</v>
      </c>
      <c r="D5" s="22" t="s">
        <v>466</v>
      </c>
    </row>
    <row r="6" spans="1:8" ht="26">
      <c r="C6">
        <v>4</v>
      </c>
      <c r="D6" s="22" t="s">
        <v>300</v>
      </c>
      <c r="H6" s="22"/>
    </row>
    <row r="7" spans="1:8">
      <c r="H7" s="22"/>
    </row>
    <row r="8" spans="1:8">
      <c r="H8" s="22"/>
    </row>
    <row r="9" spans="1:8">
      <c r="H9" s="22"/>
    </row>
    <row r="10" spans="1:8">
      <c r="H10" s="22"/>
    </row>
    <row r="11" spans="1:8">
      <c r="H11" s="22"/>
    </row>
    <row r="12" spans="1:8">
      <c r="H12" s="22"/>
    </row>
    <row r="13" spans="1:8">
      <c r="H13" s="22"/>
    </row>
    <row r="14" spans="1:8">
      <c r="H14" s="22"/>
    </row>
    <row r="15" spans="1:8">
      <c r="H15" s="22"/>
    </row>
    <row r="16" spans="1:8">
      <c r="H16" s="22"/>
    </row>
    <row r="17" spans="8:8">
      <c r="H17" s="22"/>
    </row>
    <row r="18" spans="8:8">
      <c r="H18" s="22"/>
    </row>
    <row r="19" spans="8:8">
      <c r="H19" s="22"/>
    </row>
    <row r="20" spans="8:8">
      <c r="H20" s="22"/>
    </row>
    <row r="21" spans="8:8">
      <c r="H21" s="22"/>
    </row>
    <row r="22" spans="8:8">
      <c r="H22" s="22"/>
    </row>
    <row r="23" spans="8:8">
      <c r="H23" s="22"/>
    </row>
    <row r="24" spans="8:8">
      <c r="H24" s="22"/>
    </row>
    <row r="25" spans="8:8">
      <c r="H25" s="22"/>
    </row>
    <row r="26" spans="8:8">
      <c r="H26" s="22"/>
    </row>
    <row r="27" spans="8:8">
      <c r="H27" s="22"/>
    </row>
    <row r="28" spans="8:8">
      <c r="H28" s="22"/>
    </row>
    <row r="29" spans="8:8">
      <c r="H29" s="22"/>
    </row>
    <row r="30" spans="8:8">
      <c r="H30" s="22"/>
    </row>
    <row r="31" spans="8:8">
      <c r="H31" s="22"/>
    </row>
    <row r="32" spans="8:8">
      <c r="H32" s="22"/>
    </row>
    <row r="33" spans="8:8">
      <c r="H33" s="22"/>
    </row>
    <row r="34" spans="8:8">
      <c r="H34" s="22"/>
    </row>
    <row r="35" spans="8:8">
      <c r="H35" s="22"/>
    </row>
    <row r="36" spans="8:8">
      <c r="H36" s="22"/>
    </row>
    <row r="37" spans="8:8">
      <c r="H37" s="22"/>
    </row>
  </sheetData>
  <sheetCalcPr fullCalcOnLoad="1"/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CL33"/>
  <sheetViews>
    <sheetView workbookViewId="0">
      <selection activeCell="CC33" sqref="CC33"/>
    </sheetView>
  </sheetViews>
  <sheetFormatPr baseColWidth="10" defaultRowHeight="13"/>
  <cols>
    <col min="1" max="1" width="35" bestFit="1" customWidth="1"/>
    <col min="2" max="2" width="8" bestFit="1" customWidth="1"/>
    <col min="3" max="4" width="8.7109375" bestFit="1" customWidth="1"/>
    <col min="5" max="7" width="7" bestFit="1" customWidth="1"/>
    <col min="8" max="8" width="8" bestFit="1" customWidth="1"/>
    <col min="9" max="9" width="8.7109375" bestFit="1" customWidth="1"/>
    <col min="10" max="10" width="7.42578125" bestFit="1" customWidth="1"/>
    <col min="11" max="11" width="7" bestFit="1" customWidth="1"/>
    <col min="12" max="12" width="7.7109375" bestFit="1" customWidth="1"/>
    <col min="13" max="13" width="3" bestFit="1" customWidth="1"/>
    <col min="14" max="14" width="8.42578125" bestFit="1" customWidth="1"/>
    <col min="15" max="15" width="9" bestFit="1" customWidth="1"/>
    <col min="16" max="16" width="7.5703125" bestFit="1" customWidth="1"/>
    <col min="17" max="17" width="7.7109375" bestFit="1" customWidth="1"/>
    <col min="18" max="18" width="12.85546875" bestFit="1" customWidth="1"/>
    <col min="19" max="19" width="10.28515625" bestFit="1" customWidth="1"/>
    <col min="20" max="20" width="8.85546875" bestFit="1" customWidth="1"/>
    <col min="21" max="21" width="8.7109375" bestFit="1" customWidth="1"/>
    <col min="22" max="22" width="8.85546875" bestFit="1" customWidth="1"/>
    <col min="23" max="23" width="10.28515625" bestFit="1" customWidth="1"/>
    <col min="24" max="24" width="10.5703125" bestFit="1" customWidth="1"/>
    <col min="25" max="25" width="12.85546875" bestFit="1" customWidth="1"/>
    <col min="26" max="26" width="10.42578125" bestFit="1" customWidth="1"/>
    <col min="27" max="27" width="12" bestFit="1" customWidth="1"/>
    <col min="28" max="28" width="11.5703125" bestFit="1" customWidth="1"/>
    <col min="30" max="30" width="11.28515625" bestFit="1" customWidth="1"/>
    <col min="31" max="31" width="8.28515625" bestFit="1" customWidth="1"/>
    <col min="32" max="32" width="8.140625" bestFit="1" customWidth="1"/>
    <col min="33" max="33" width="8.28515625" bestFit="1" customWidth="1"/>
    <col min="34" max="35" width="9.7109375" bestFit="1" customWidth="1"/>
    <col min="36" max="37" width="9.85546875" bestFit="1" customWidth="1"/>
    <col min="38" max="38" width="10.140625" bestFit="1" customWidth="1"/>
    <col min="39" max="39" width="11" bestFit="1" customWidth="1"/>
    <col min="40" max="40" width="10.140625" bestFit="1" customWidth="1"/>
    <col min="42" max="42" width="9.5703125" bestFit="1" customWidth="1"/>
    <col min="43" max="43" width="7.85546875" bestFit="1" customWidth="1"/>
    <col min="44" max="45" width="8.140625" bestFit="1" customWidth="1"/>
    <col min="46" max="46" width="8.28515625" bestFit="1" customWidth="1"/>
    <col min="47" max="47" width="9.28515625" bestFit="1" customWidth="1"/>
    <col min="48" max="48" width="8" bestFit="1" customWidth="1"/>
    <col min="49" max="49" width="7.85546875" bestFit="1" customWidth="1"/>
    <col min="50" max="50" width="8" bestFit="1" customWidth="1"/>
    <col min="51" max="51" width="9.42578125" bestFit="1" customWidth="1"/>
    <col min="52" max="52" width="9.7109375" bestFit="1" customWidth="1"/>
    <col min="53" max="54" width="9.5703125" bestFit="1" customWidth="1"/>
    <col min="55" max="55" width="9.7109375" bestFit="1" customWidth="1"/>
    <col min="56" max="56" width="8.42578125" bestFit="1" customWidth="1"/>
    <col min="57" max="57" width="8.28515625" bestFit="1" customWidth="1"/>
    <col min="58" max="58" width="8.42578125" bestFit="1" customWidth="1"/>
    <col min="59" max="59" width="10.140625" bestFit="1" customWidth="1"/>
    <col min="60" max="60" width="11.140625" bestFit="1" customWidth="1"/>
    <col min="61" max="62" width="10" bestFit="1" customWidth="1"/>
    <col min="63" max="63" width="10.140625" bestFit="1" customWidth="1"/>
    <col min="64" max="64" width="9.7109375" bestFit="1" customWidth="1"/>
    <col min="65" max="65" width="10.28515625" bestFit="1" customWidth="1"/>
    <col min="66" max="66" width="10.85546875" bestFit="1" customWidth="1"/>
    <col min="67" max="67" width="8.42578125" bestFit="1" customWidth="1"/>
    <col min="68" max="68" width="8.28515625" bestFit="1" customWidth="1"/>
    <col min="69" max="69" width="8.42578125" bestFit="1" customWidth="1"/>
    <col min="70" max="70" width="10.140625" bestFit="1" customWidth="1"/>
    <col min="71" max="72" width="10" bestFit="1" customWidth="1"/>
    <col min="73" max="73" width="10.140625" bestFit="1" customWidth="1"/>
    <col min="74" max="74" width="9.7109375" bestFit="1" customWidth="1"/>
    <col min="75" max="75" width="6" bestFit="1" customWidth="1"/>
    <col min="76" max="76" width="6.85546875" bestFit="1" customWidth="1"/>
    <col min="77" max="77" width="7" bestFit="1" customWidth="1"/>
    <col min="78" max="78" width="10.5703125" bestFit="1" customWidth="1"/>
    <col min="79" max="79" width="11.140625" bestFit="1" customWidth="1"/>
    <col min="80" max="80" width="10.28515625" bestFit="1" customWidth="1"/>
    <col min="81" max="81" width="7" bestFit="1" customWidth="1"/>
    <col min="82" max="82" width="10.42578125" bestFit="1" customWidth="1"/>
    <col min="83" max="83" width="10.85546875" bestFit="1" customWidth="1"/>
    <col min="84" max="84" width="10.28515625" bestFit="1" customWidth="1"/>
    <col min="85" max="86" width="7" bestFit="1" customWidth="1"/>
    <col min="87" max="88" width="12.7109375" bestFit="1" customWidth="1"/>
    <col min="89" max="89" width="12.140625" bestFit="1" customWidth="1"/>
    <col min="90" max="90" width="7.28515625" bestFit="1" customWidth="1"/>
  </cols>
  <sheetData>
    <row r="4" spans="1:90">
      <c r="A4" t="s">
        <v>131</v>
      </c>
    </row>
    <row r="5" spans="1:90">
      <c r="A5" t="s">
        <v>411</v>
      </c>
    </row>
    <row r="6" spans="1:90">
      <c r="A6" t="s">
        <v>176</v>
      </c>
    </row>
    <row r="7" spans="1:90">
      <c r="A7" t="s">
        <v>513</v>
      </c>
    </row>
    <row r="8" spans="1:90">
      <c r="A8" t="s">
        <v>570</v>
      </c>
    </row>
    <row r="9" spans="1:90">
      <c r="A9" t="s">
        <v>412</v>
      </c>
    </row>
    <row r="10" spans="1:90">
      <c r="A10" t="s">
        <v>413</v>
      </c>
    </row>
    <row r="11" spans="1:90">
      <c r="A11" t="s">
        <v>181</v>
      </c>
    </row>
    <row r="12" spans="1:90">
      <c r="A12" t="s">
        <v>182</v>
      </c>
      <c r="B12" t="s">
        <v>183</v>
      </c>
      <c r="C12" t="s">
        <v>184</v>
      </c>
      <c r="D12" t="s">
        <v>185</v>
      </c>
      <c r="E12" t="s">
        <v>186</v>
      </c>
      <c r="F12" t="s">
        <v>187</v>
      </c>
      <c r="G12" t="s">
        <v>188</v>
      </c>
      <c r="H12" t="s">
        <v>189</v>
      </c>
      <c r="I12" t="s">
        <v>190</v>
      </c>
      <c r="J12" t="s">
        <v>191</v>
      </c>
      <c r="K12" t="s">
        <v>192</v>
      </c>
      <c r="L12" t="s">
        <v>193</v>
      </c>
      <c r="M12" t="s">
        <v>194</v>
      </c>
      <c r="N12" t="s">
        <v>195</v>
      </c>
      <c r="O12" t="s">
        <v>157</v>
      </c>
      <c r="P12" t="s">
        <v>158</v>
      </c>
      <c r="Q12" t="s">
        <v>159</v>
      </c>
      <c r="R12" t="s">
        <v>196</v>
      </c>
      <c r="S12" t="s">
        <v>197</v>
      </c>
      <c r="T12" t="s">
        <v>198</v>
      </c>
      <c r="U12" t="s">
        <v>199</v>
      </c>
      <c r="V12" t="s">
        <v>200</v>
      </c>
      <c r="W12" t="s">
        <v>14</v>
      </c>
      <c r="X12" t="s">
        <v>15</v>
      </c>
      <c r="Y12" t="s">
        <v>16</v>
      </c>
      <c r="Z12" t="s">
        <v>17</v>
      </c>
      <c r="AA12" t="s">
        <v>18</v>
      </c>
      <c r="AB12" t="s">
        <v>19</v>
      </c>
      <c r="AC12" t="s">
        <v>20</v>
      </c>
      <c r="AD12" t="s">
        <v>21</v>
      </c>
      <c r="AE12" t="s">
        <v>22</v>
      </c>
      <c r="AF12" t="s">
        <v>23</v>
      </c>
      <c r="AG12" t="s">
        <v>24</v>
      </c>
      <c r="AH12" t="s">
        <v>25</v>
      </c>
      <c r="AI12" t="s">
        <v>26</v>
      </c>
      <c r="AJ12" t="s">
        <v>332</v>
      </c>
      <c r="AK12" t="s">
        <v>493</v>
      </c>
      <c r="AL12" t="s">
        <v>494</v>
      </c>
      <c r="AM12" t="s">
        <v>688</v>
      </c>
      <c r="AN12" t="s">
        <v>689</v>
      </c>
      <c r="AO12" t="s">
        <v>690</v>
      </c>
      <c r="AP12" t="s">
        <v>691</v>
      </c>
      <c r="AQ12" t="s">
        <v>692</v>
      </c>
      <c r="AR12" t="s">
        <v>693</v>
      </c>
      <c r="AS12" t="s">
        <v>694</v>
      </c>
      <c r="AT12" t="s">
        <v>695</v>
      </c>
      <c r="AU12" t="s">
        <v>696</v>
      </c>
      <c r="AV12" t="s">
        <v>697</v>
      </c>
      <c r="AW12" t="s">
        <v>700</v>
      </c>
      <c r="AX12" t="s">
        <v>701</v>
      </c>
      <c r="AY12" t="s">
        <v>702</v>
      </c>
      <c r="AZ12" t="s">
        <v>703</v>
      </c>
      <c r="BA12" t="s">
        <v>704</v>
      </c>
      <c r="BB12" t="s">
        <v>705</v>
      </c>
      <c r="BC12" t="s">
        <v>706</v>
      </c>
      <c r="BD12" t="s">
        <v>707</v>
      </c>
      <c r="BE12" t="s">
        <v>510</v>
      </c>
      <c r="BF12" t="s">
        <v>511</v>
      </c>
      <c r="BG12" t="s">
        <v>512</v>
      </c>
      <c r="BH12" t="s">
        <v>710</v>
      </c>
      <c r="BI12" t="s">
        <v>711</v>
      </c>
      <c r="BJ12" t="s">
        <v>522</v>
      </c>
      <c r="BK12" t="s">
        <v>523</v>
      </c>
      <c r="BL12" t="s">
        <v>524</v>
      </c>
      <c r="BM12" t="s">
        <v>525</v>
      </c>
      <c r="BN12" t="s">
        <v>526</v>
      </c>
      <c r="BO12" t="s">
        <v>527</v>
      </c>
      <c r="BP12" t="s">
        <v>528</v>
      </c>
      <c r="BQ12" t="s">
        <v>529</v>
      </c>
      <c r="BR12" t="s">
        <v>530</v>
      </c>
      <c r="BS12" t="s">
        <v>531</v>
      </c>
      <c r="BT12" t="s">
        <v>532</v>
      </c>
      <c r="BU12" t="s">
        <v>533</v>
      </c>
      <c r="BV12" t="s">
        <v>534</v>
      </c>
      <c r="BW12" t="s">
        <v>535</v>
      </c>
      <c r="BX12" t="s">
        <v>536</v>
      </c>
      <c r="BY12" t="s">
        <v>537</v>
      </c>
      <c r="BZ12" t="s">
        <v>538</v>
      </c>
      <c r="CA12" t="s">
        <v>539</v>
      </c>
      <c r="CB12" t="s">
        <v>540</v>
      </c>
      <c r="CC12" t="s">
        <v>67</v>
      </c>
      <c r="CD12" t="s">
        <v>68</v>
      </c>
      <c r="CE12" t="s">
        <v>69</v>
      </c>
      <c r="CF12" t="s">
        <v>168</v>
      </c>
      <c r="CG12" t="s">
        <v>169</v>
      </c>
      <c r="CH12" t="s">
        <v>254</v>
      </c>
      <c r="CI12" t="s">
        <v>255</v>
      </c>
      <c r="CJ12" t="s">
        <v>256</v>
      </c>
      <c r="CK12" t="s">
        <v>257</v>
      </c>
      <c r="CL12" t="s">
        <v>258</v>
      </c>
    </row>
    <row r="14" spans="1:90">
      <c r="A14" t="s">
        <v>417</v>
      </c>
      <c r="P14">
        <v>0</v>
      </c>
      <c r="CC14">
        <v>0</v>
      </c>
      <c r="CG14">
        <v>0</v>
      </c>
      <c r="CH14">
        <v>0</v>
      </c>
      <c r="CI14">
        <v>0.05</v>
      </c>
      <c r="CJ14">
        <v>0</v>
      </c>
      <c r="CK14" t="s">
        <v>418</v>
      </c>
      <c r="CL14" t="s">
        <v>419</v>
      </c>
    </row>
    <row r="15" spans="1:90">
      <c r="A15" t="s">
        <v>596</v>
      </c>
      <c r="B15">
        <v>8.5252999999999997</v>
      </c>
      <c r="C15">
        <v>-7.4996</v>
      </c>
      <c r="D15">
        <v>0</v>
      </c>
      <c r="E15">
        <v>0</v>
      </c>
      <c r="F15">
        <v>0</v>
      </c>
      <c r="G15">
        <v>1</v>
      </c>
      <c r="P15">
        <v>6.9999999999999999E-4</v>
      </c>
      <c r="Q15">
        <v>-1.1000000000000001E-3</v>
      </c>
      <c r="R15">
        <v>26</v>
      </c>
      <c r="S15" t="s">
        <v>583</v>
      </c>
      <c r="AB15">
        <v>1.8E-3</v>
      </c>
      <c r="AM15" t="s">
        <v>418</v>
      </c>
      <c r="AU15">
        <v>1.8E-3</v>
      </c>
      <c r="BH15">
        <v>0.05</v>
      </c>
      <c r="BY15">
        <v>5.0000000000000001E-4</v>
      </c>
      <c r="CC15">
        <v>5.0000000000000001E-4</v>
      </c>
      <c r="CL15" t="s">
        <v>422</v>
      </c>
    </row>
    <row r="16" spans="1:90">
      <c r="A16" t="s">
        <v>598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P16">
        <v>0</v>
      </c>
      <c r="Q16">
        <v>0</v>
      </c>
      <c r="R16">
        <v>4</v>
      </c>
      <c r="S16" t="s">
        <v>584</v>
      </c>
      <c r="AB16">
        <v>1E-4</v>
      </c>
      <c r="AM16" t="s">
        <v>418</v>
      </c>
      <c r="AQ16">
        <v>0.70899999999999996</v>
      </c>
      <c r="AR16">
        <v>2.2273999999999998</v>
      </c>
      <c r="AT16">
        <v>0.35449999999999998</v>
      </c>
      <c r="AU16">
        <v>1E-4</v>
      </c>
      <c r="BH16">
        <v>0.05</v>
      </c>
      <c r="BY16">
        <v>0</v>
      </c>
      <c r="CC16">
        <v>0</v>
      </c>
      <c r="CL16" t="s">
        <v>425</v>
      </c>
    </row>
    <row r="17" spans="1:90">
      <c r="A17" t="s">
        <v>600</v>
      </c>
      <c r="B17">
        <v>19.684699999999999</v>
      </c>
      <c r="C17">
        <v>-15.7478</v>
      </c>
      <c r="D17">
        <v>0</v>
      </c>
      <c r="E17">
        <v>0</v>
      </c>
      <c r="F17">
        <v>0</v>
      </c>
      <c r="G17">
        <v>1</v>
      </c>
      <c r="P17">
        <v>1E-4</v>
      </c>
      <c r="Q17">
        <v>-1E-4</v>
      </c>
      <c r="R17">
        <v>4</v>
      </c>
      <c r="S17" t="s">
        <v>585</v>
      </c>
      <c r="AB17">
        <v>1E-4</v>
      </c>
      <c r="AM17" t="s">
        <v>418</v>
      </c>
      <c r="AQ17">
        <v>0.31569999999999998</v>
      </c>
      <c r="AR17">
        <v>0.99160000000000004</v>
      </c>
      <c r="AT17">
        <v>0.1578</v>
      </c>
      <c r="AU17">
        <v>1E-4</v>
      </c>
      <c r="BH17">
        <v>0.05</v>
      </c>
      <c r="BY17">
        <v>1E-4</v>
      </c>
      <c r="CC17">
        <v>1E-4</v>
      </c>
      <c r="CL17" t="s">
        <v>425</v>
      </c>
    </row>
    <row r="18" spans="1:90">
      <c r="A18" t="s">
        <v>586</v>
      </c>
      <c r="B18">
        <v>0</v>
      </c>
      <c r="C18">
        <v>0</v>
      </c>
      <c r="D18">
        <v>0</v>
      </c>
      <c r="H18">
        <v>19.684699999999999</v>
      </c>
      <c r="I18">
        <v>-15.7478</v>
      </c>
      <c r="J18">
        <v>0</v>
      </c>
      <c r="K18">
        <v>0.78090000000000004</v>
      </c>
      <c r="L18">
        <v>-0.62470000000000003</v>
      </c>
      <c r="M18">
        <v>0</v>
      </c>
      <c r="P18">
        <v>0</v>
      </c>
      <c r="Q18">
        <v>0</v>
      </c>
      <c r="R18">
        <v>0</v>
      </c>
      <c r="S18" t="s">
        <v>62</v>
      </c>
      <c r="AB18">
        <v>0</v>
      </c>
      <c r="AM18" t="s">
        <v>418</v>
      </c>
      <c r="AR18">
        <v>25.2087</v>
      </c>
      <c r="AU18">
        <v>0</v>
      </c>
      <c r="BH18">
        <v>0.05</v>
      </c>
      <c r="BY18">
        <v>0</v>
      </c>
      <c r="CC18">
        <v>0</v>
      </c>
      <c r="CL18" t="s">
        <v>63</v>
      </c>
    </row>
    <row r="19" spans="1:90">
      <c r="A19" t="s">
        <v>650</v>
      </c>
      <c r="B19">
        <v>0</v>
      </c>
      <c r="C19">
        <v>0</v>
      </c>
      <c r="D19">
        <v>0</v>
      </c>
      <c r="E19">
        <v>0</v>
      </c>
      <c r="F19">
        <v>0</v>
      </c>
      <c r="G19">
        <v>1</v>
      </c>
      <c r="S19" t="s">
        <v>62</v>
      </c>
      <c r="CL19" t="s">
        <v>65</v>
      </c>
    </row>
    <row r="20" spans="1:90">
      <c r="A20" t="s">
        <v>385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S20" t="s">
        <v>62</v>
      </c>
      <c r="CL20" t="s">
        <v>65</v>
      </c>
    </row>
    <row r="21" spans="1:90">
      <c r="A21" t="s">
        <v>244</v>
      </c>
      <c r="P21">
        <v>0</v>
      </c>
      <c r="CC21">
        <v>0</v>
      </c>
      <c r="CG21">
        <v>0</v>
      </c>
      <c r="CH21">
        <v>0</v>
      </c>
      <c r="CI21">
        <v>0.05</v>
      </c>
      <c r="CJ21">
        <v>0</v>
      </c>
      <c r="CK21" t="s">
        <v>418</v>
      </c>
      <c r="CL21" t="s">
        <v>419</v>
      </c>
    </row>
    <row r="22" spans="1:90">
      <c r="A22" t="s">
        <v>632</v>
      </c>
      <c r="B22">
        <v>10.4693</v>
      </c>
      <c r="C22">
        <v>5.5926999999999998</v>
      </c>
      <c r="D22">
        <v>-12.863</v>
      </c>
      <c r="E22">
        <v>0</v>
      </c>
      <c r="F22">
        <v>0</v>
      </c>
      <c r="G22">
        <v>0</v>
      </c>
      <c r="P22">
        <v>1.4E-3</v>
      </c>
      <c r="Q22">
        <v>0</v>
      </c>
      <c r="R22">
        <v>3</v>
      </c>
      <c r="S22" t="s">
        <v>587</v>
      </c>
      <c r="AB22">
        <v>1.4E-3</v>
      </c>
      <c r="AM22" t="s">
        <v>418</v>
      </c>
      <c r="AU22">
        <v>1.4E-3</v>
      </c>
      <c r="BH22">
        <v>0.05</v>
      </c>
      <c r="BY22">
        <v>1E-3</v>
      </c>
      <c r="CC22">
        <v>1.2999999999999999E-3</v>
      </c>
      <c r="CL22" t="s">
        <v>634</v>
      </c>
    </row>
    <row r="23" spans="1:90">
      <c r="A23" t="s">
        <v>635</v>
      </c>
      <c r="B23">
        <v>9.2195999999999998</v>
      </c>
      <c r="C23">
        <v>5.5885999999999996</v>
      </c>
      <c r="D23">
        <v>-12.858700000000001</v>
      </c>
      <c r="E23">
        <v>0</v>
      </c>
      <c r="F23">
        <v>0</v>
      </c>
      <c r="G23">
        <v>0</v>
      </c>
      <c r="P23">
        <v>1E-3</v>
      </c>
      <c r="Q23">
        <v>0</v>
      </c>
      <c r="R23">
        <v>3</v>
      </c>
      <c r="S23" t="s">
        <v>588</v>
      </c>
      <c r="AB23">
        <v>1E-3</v>
      </c>
      <c r="AM23" t="s">
        <v>418</v>
      </c>
      <c r="AU23">
        <v>1E-3</v>
      </c>
      <c r="BH23">
        <v>0.05</v>
      </c>
      <c r="BY23">
        <v>6.9999999999999999E-4</v>
      </c>
      <c r="CC23">
        <v>8.9999999999999998E-4</v>
      </c>
      <c r="CL23" t="s">
        <v>634</v>
      </c>
    </row>
    <row r="24" spans="1:90">
      <c r="A24" t="s">
        <v>637</v>
      </c>
      <c r="B24">
        <v>6.7217000000000002</v>
      </c>
      <c r="C24">
        <v>7.6397000000000004</v>
      </c>
      <c r="D24">
        <v>-14.294</v>
      </c>
      <c r="E24">
        <v>0</v>
      </c>
      <c r="F24">
        <v>0</v>
      </c>
      <c r="G24">
        <v>0</v>
      </c>
      <c r="P24">
        <v>1E-3</v>
      </c>
      <c r="Q24">
        <v>0</v>
      </c>
      <c r="R24">
        <v>3</v>
      </c>
      <c r="S24" t="s">
        <v>589</v>
      </c>
      <c r="AB24">
        <v>1E-3</v>
      </c>
      <c r="AM24" t="s">
        <v>418</v>
      </c>
      <c r="AU24">
        <v>1E-3</v>
      </c>
      <c r="BH24">
        <v>0.05</v>
      </c>
      <c r="BY24">
        <v>6.9999999999999999E-4</v>
      </c>
      <c r="CC24">
        <v>8.9999999999999998E-4</v>
      </c>
      <c r="CL24" t="s">
        <v>634</v>
      </c>
    </row>
    <row r="25" spans="1:90">
      <c r="A25" t="s">
        <v>142</v>
      </c>
      <c r="B25">
        <v>6.7234999999999996</v>
      </c>
      <c r="C25">
        <v>8.6609999999999996</v>
      </c>
      <c r="D25">
        <v>-15.0116</v>
      </c>
      <c r="E25">
        <v>0</v>
      </c>
      <c r="F25">
        <v>0</v>
      </c>
      <c r="G25">
        <v>0</v>
      </c>
      <c r="P25">
        <v>5.9999999999999995E-4</v>
      </c>
      <c r="Q25">
        <v>0</v>
      </c>
      <c r="R25">
        <v>3</v>
      </c>
      <c r="S25" t="s">
        <v>590</v>
      </c>
      <c r="AB25">
        <v>5.9999999999999995E-4</v>
      </c>
      <c r="AM25" t="s">
        <v>418</v>
      </c>
      <c r="AU25">
        <v>5.9999999999999995E-4</v>
      </c>
      <c r="BH25">
        <v>0.05</v>
      </c>
      <c r="BY25">
        <v>4.0000000000000002E-4</v>
      </c>
      <c r="CC25">
        <v>5.0000000000000001E-4</v>
      </c>
      <c r="CL25" t="s">
        <v>634</v>
      </c>
    </row>
    <row r="26" spans="1:90">
      <c r="A26" t="s">
        <v>144</v>
      </c>
      <c r="B26">
        <v>9.2204999999999995</v>
      </c>
      <c r="C26">
        <v>10.7112</v>
      </c>
      <c r="D26">
        <v>-16.444400000000002</v>
      </c>
      <c r="E26">
        <v>0</v>
      </c>
      <c r="F26">
        <v>0</v>
      </c>
      <c r="G26">
        <v>0</v>
      </c>
      <c r="P26">
        <v>1.1000000000000001E-3</v>
      </c>
      <c r="Q26">
        <v>0</v>
      </c>
      <c r="R26">
        <v>3</v>
      </c>
      <c r="S26" t="s">
        <v>591</v>
      </c>
      <c r="AB26">
        <v>1.1000000000000001E-3</v>
      </c>
      <c r="AM26" t="s">
        <v>418</v>
      </c>
      <c r="AU26">
        <v>1.1000000000000001E-3</v>
      </c>
      <c r="BH26">
        <v>0.05</v>
      </c>
      <c r="BY26">
        <v>8.0000000000000004E-4</v>
      </c>
      <c r="CC26">
        <v>1E-3</v>
      </c>
      <c r="CL26" t="s">
        <v>634</v>
      </c>
    </row>
    <row r="27" spans="1:90">
      <c r="A27" t="s">
        <v>146</v>
      </c>
      <c r="B27">
        <v>10.471299999999999</v>
      </c>
      <c r="C27">
        <v>10.706200000000001</v>
      </c>
      <c r="D27">
        <v>-16.436199999999999</v>
      </c>
      <c r="E27">
        <v>0</v>
      </c>
      <c r="F27">
        <v>0</v>
      </c>
      <c r="G27">
        <v>0</v>
      </c>
      <c r="P27">
        <v>4.0000000000000002E-4</v>
      </c>
      <c r="Q27">
        <v>0</v>
      </c>
      <c r="R27">
        <v>3</v>
      </c>
      <c r="S27" t="s">
        <v>592</v>
      </c>
      <c r="AB27">
        <v>4.0000000000000002E-4</v>
      </c>
      <c r="AM27" t="s">
        <v>418</v>
      </c>
      <c r="AU27">
        <v>4.0000000000000002E-4</v>
      </c>
      <c r="BH27">
        <v>0.05</v>
      </c>
      <c r="BY27">
        <v>2.9999999999999997E-4</v>
      </c>
      <c r="CC27">
        <v>4.0000000000000002E-4</v>
      </c>
      <c r="CL27" t="s">
        <v>634</v>
      </c>
    </row>
    <row r="28" spans="1:90">
      <c r="A28" t="s">
        <v>148</v>
      </c>
      <c r="B28">
        <v>12.9735</v>
      </c>
      <c r="C28">
        <v>8.6655999999999995</v>
      </c>
      <c r="D28">
        <v>-15.0144</v>
      </c>
      <c r="E28">
        <v>0</v>
      </c>
      <c r="F28">
        <v>0</v>
      </c>
      <c r="G28">
        <v>0</v>
      </c>
      <c r="P28">
        <v>6.9999999999999999E-4</v>
      </c>
      <c r="Q28">
        <v>0</v>
      </c>
      <c r="R28">
        <v>3</v>
      </c>
      <c r="S28" t="s">
        <v>593</v>
      </c>
      <c r="AB28">
        <v>6.9999999999999999E-4</v>
      </c>
      <c r="AM28" t="s">
        <v>418</v>
      </c>
      <c r="AU28">
        <v>6.9999999999999999E-4</v>
      </c>
      <c r="BH28">
        <v>0.05</v>
      </c>
      <c r="BY28">
        <v>5.9999999999999995E-4</v>
      </c>
      <c r="CC28">
        <v>6.9999999999999999E-4</v>
      </c>
      <c r="CL28" t="s">
        <v>634</v>
      </c>
    </row>
    <row r="29" spans="1:90">
      <c r="A29" t="s">
        <v>612</v>
      </c>
      <c r="B29">
        <v>12.972099999999999</v>
      </c>
      <c r="C29">
        <v>7.6348000000000003</v>
      </c>
      <c r="D29">
        <v>-14.2921</v>
      </c>
      <c r="E29">
        <v>0</v>
      </c>
      <c r="F29">
        <v>0</v>
      </c>
      <c r="G29">
        <v>0</v>
      </c>
      <c r="P29">
        <v>5.9999999999999995E-4</v>
      </c>
      <c r="Q29">
        <v>0</v>
      </c>
      <c r="R29">
        <v>3</v>
      </c>
      <c r="S29" t="s">
        <v>594</v>
      </c>
      <c r="AB29">
        <v>5.9999999999999995E-4</v>
      </c>
      <c r="AM29" t="s">
        <v>418</v>
      </c>
      <c r="AU29">
        <v>5.9999999999999995E-4</v>
      </c>
      <c r="BH29">
        <v>0.05</v>
      </c>
      <c r="BY29">
        <v>5.0000000000000001E-4</v>
      </c>
      <c r="CC29">
        <v>5.9999999999999995E-4</v>
      </c>
      <c r="CL29" t="s">
        <v>634</v>
      </c>
    </row>
    <row r="30" spans="1:90">
      <c r="A30" t="s">
        <v>659</v>
      </c>
      <c r="P30">
        <v>1E-3</v>
      </c>
      <c r="CC30">
        <v>2.0000000000000001E-4</v>
      </c>
      <c r="CG30">
        <v>8.0000000000000004E-4</v>
      </c>
      <c r="CH30">
        <v>6.9999999999999999E-4</v>
      </c>
      <c r="CI30">
        <v>0.05</v>
      </c>
      <c r="CJ30">
        <v>1E-3</v>
      </c>
      <c r="CK30" t="s">
        <v>418</v>
      </c>
      <c r="CL30" t="s">
        <v>419</v>
      </c>
    </row>
    <row r="31" spans="1:90">
      <c r="A31" t="s">
        <v>660</v>
      </c>
      <c r="P31">
        <v>2.0999999999999999E-3</v>
      </c>
      <c r="CC31">
        <v>5.0000000000000001E-4</v>
      </c>
      <c r="CG31">
        <v>1.5E-3</v>
      </c>
      <c r="CH31">
        <v>1.2999999999999999E-3</v>
      </c>
      <c r="CI31">
        <v>0.05</v>
      </c>
      <c r="CJ31">
        <v>2.0999999999999999E-3</v>
      </c>
      <c r="CK31" t="s">
        <v>418</v>
      </c>
      <c r="CL31" t="s">
        <v>419</v>
      </c>
    </row>
    <row r="32" spans="1:90">
      <c r="A32" t="s">
        <v>661</v>
      </c>
      <c r="B32">
        <v>10.425599999999999</v>
      </c>
      <c r="C32">
        <v>-6.2342000000000004</v>
      </c>
      <c r="D32">
        <v>-38.079000000000001</v>
      </c>
      <c r="E32">
        <v>5.0000000000000001E-4</v>
      </c>
      <c r="F32">
        <v>0.30059999999999998</v>
      </c>
      <c r="G32">
        <v>0.95369999999999999</v>
      </c>
      <c r="P32">
        <v>4.0000000000000002E-4</v>
      </c>
      <c r="Q32">
        <v>-2.0000000000000001E-4</v>
      </c>
      <c r="R32">
        <v>10</v>
      </c>
      <c r="S32" t="s">
        <v>463</v>
      </c>
      <c r="AB32">
        <v>5.9999999999999995E-4</v>
      </c>
      <c r="AM32" t="s">
        <v>418</v>
      </c>
      <c r="AU32">
        <v>5.9999999999999995E-4</v>
      </c>
      <c r="BH32">
        <v>0.05</v>
      </c>
      <c r="BY32">
        <v>2.0000000000000001E-4</v>
      </c>
      <c r="CC32">
        <v>2.0000000000000001E-4</v>
      </c>
      <c r="CL32" t="s">
        <v>422</v>
      </c>
    </row>
    <row r="33" spans="1:90">
      <c r="A33" t="s">
        <v>464</v>
      </c>
      <c r="B33">
        <v>9.8363999999999994</v>
      </c>
      <c r="C33">
        <v>-7.8768000000000002</v>
      </c>
      <c r="D33">
        <v>-37.560899999999997</v>
      </c>
      <c r="E33">
        <v>5.0000000000000001E-4</v>
      </c>
      <c r="F33">
        <v>0.30059999999999998</v>
      </c>
      <c r="G33">
        <v>0.95369999999999999</v>
      </c>
      <c r="P33">
        <v>2.0000000000000001E-4</v>
      </c>
      <c r="Q33">
        <v>-2.0000000000000001E-4</v>
      </c>
      <c r="R33">
        <v>7</v>
      </c>
      <c r="S33" t="s">
        <v>465</v>
      </c>
      <c r="AB33">
        <v>4.0000000000000002E-4</v>
      </c>
      <c r="AM33" t="s">
        <v>418</v>
      </c>
      <c r="AQ33">
        <v>0.53849999999999998</v>
      </c>
      <c r="AR33">
        <v>1.6918</v>
      </c>
      <c r="AT33">
        <v>0.26929999999999998</v>
      </c>
      <c r="AU33">
        <v>4.0000000000000002E-4</v>
      </c>
      <c r="BH33">
        <v>0.05</v>
      </c>
      <c r="BY33">
        <v>1E-4</v>
      </c>
      <c r="CC33">
        <v>2.0000000000000001E-4</v>
      </c>
      <c r="CL33" t="s">
        <v>425</v>
      </c>
    </row>
  </sheetData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CL29"/>
  <sheetViews>
    <sheetView workbookViewId="0">
      <selection activeCell="CC29" sqref="CC29"/>
    </sheetView>
  </sheetViews>
  <sheetFormatPr baseColWidth="10" defaultRowHeight="13"/>
  <cols>
    <col min="1" max="1" width="36.140625" bestFit="1" customWidth="1"/>
    <col min="2" max="2" width="8" bestFit="1" customWidth="1"/>
    <col min="3" max="3" width="8.7109375" bestFit="1" customWidth="1"/>
    <col min="4" max="4" width="7.7109375" bestFit="1" customWidth="1"/>
    <col min="5" max="6" width="8" bestFit="1" customWidth="1"/>
    <col min="7" max="7" width="7.7109375" bestFit="1" customWidth="1"/>
    <col min="8" max="8" width="8" bestFit="1" customWidth="1"/>
    <col min="9" max="9" width="8.7109375" bestFit="1" customWidth="1"/>
    <col min="10" max="10" width="7.42578125" bestFit="1" customWidth="1"/>
    <col min="11" max="11" width="7" bestFit="1" customWidth="1"/>
    <col min="12" max="12" width="7.7109375" bestFit="1" customWidth="1"/>
    <col min="13" max="13" width="3" bestFit="1" customWidth="1"/>
    <col min="14" max="14" width="8.42578125" bestFit="1" customWidth="1"/>
    <col min="15" max="15" width="9" bestFit="1" customWidth="1"/>
    <col min="16" max="16" width="7.5703125" bestFit="1" customWidth="1"/>
    <col min="17" max="17" width="7.7109375" bestFit="1" customWidth="1"/>
    <col min="18" max="18" width="12.85546875" bestFit="1" customWidth="1"/>
    <col min="19" max="19" width="10.28515625" bestFit="1" customWidth="1"/>
    <col min="20" max="20" width="8.85546875" bestFit="1" customWidth="1"/>
    <col min="21" max="21" width="8.7109375" bestFit="1" customWidth="1"/>
    <col min="22" max="22" width="8.85546875" bestFit="1" customWidth="1"/>
    <col min="23" max="23" width="10.28515625" bestFit="1" customWidth="1"/>
    <col min="24" max="24" width="10.5703125" bestFit="1" customWidth="1"/>
    <col min="25" max="25" width="12.85546875" bestFit="1" customWidth="1"/>
    <col min="26" max="26" width="10.42578125" bestFit="1" customWidth="1"/>
    <col min="27" max="27" width="12" bestFit="1" customWidth="1"/>
    <col min="28" max="28" width="11.5703125" bestFit="1" customWidth="1"/>
    <col min="30" max="30" width="11.28515625" bestFit="1" customWidth="1"/>
    <col min="31" max="31" width="8.28515625" bestFit="1" customWidth="1"/>
    <col min="32" max="32" width="8.140625" bestFit="1" customWidth="1"/>
    <col min="33" max="33" width="8.28515625" bestFit="1" customWidth="1"/>
    <col min="34" max="35" width="9.7109375" bestFit="1" customWidth="1"/>
    <col min="36" max="37" width="9.85546875" bestFit="1" customWidth="1"/>
    <col min="38" max="38" width="10.140625" bestFit="1" customWidth="1"/>
    <col min="39" max="39" width="11" bestFit="1" customWidth="1"/>
    <col min="40" max="40" width="10.140625" bestFit="1" customWidth="1"/>
    <col min="42" max="42" width="9.5703125" bestFit="1" customWidth="1"/>
    <col min="43" max="43" width="7.85546875" bestFit="1" customWidth="1"/>
    <col min="44" max="45" width="8.140625" bestFit="1" customWidth="1"/>
    <col min="46" max="46" width="8.28515625" bestFit="1" customWidth="1"/>
    <col min="47" max="47" width="9.28515625" bestFit="1" customWidth="1"/>
    <col min="48" max="48" width="8" bestFit="1" customWidth="1"/>
    <col min="49" max="49" width="7.85546875" bestFit="1" customWidth="1"/>
    <col min="50" max="50" width="8" bestFit="1" customWidth="1"/>
    <col min="51" max="51" width="9.42578125" bestFit="1" customWidth="1"/>
    <col min="52" max="52" width="9.7109375" bestFit="1" customWidth="1"/>
    <col min="53" max="54" width="9.5703125" bestFit="1" customWidth="1"/>
    <col min="55" max="55" width="9.7109375" bestFit="1" customWidth="1"/>
    <col min="56" max="56" width="8.42578125" bestFit="1" customWidth="1"/>
    <col min="57" max="57" width="8.28515625" bestFit="1" customWidth="1"/>
    <col min="58" max="58" width="8.42578125" bestFit="1" customWidth="1"/>
    <col min="59" max="59" width="10.140625" bestFit="1" customWidth="1"/>
    <col min="60" max="60" width="11.140625" bestFit="1" customWidth="1"/>
    <col min="61" max="62" width="10" bestFit="1" customWidth="1"/>
    <col min="63" max="63" width="10.140625" bestFit="1" customWidth="1"/>
    <col min="64" max="64" width="9.7109375" bestFit="1" customWidth="1"/>
    <col min="65" max="65" width="10.28515625" bestFit="1" customWidth="1"/>
    <col min="66" max="66" width="10.85546875" bestFit="1" customWidth="1"/>
    <col min="67" max="67" width="8.42578125" bestFit="1" customWidth="1"/>
    <col min="68" max="68" width="8.28515625" bestFit="1" customWidth="1"/>
    <col min="69" max="69" width="8.42578125" bestFit="1" customWidth="1"/>
    <col min="70" max="70" width="10.140625" bestFit="1" customWidth="1"/>
    <col min="71" max="72" width="10" bestFit="1" customWidth="1"/>
    <col min="73" max="73" width="10.140625" bestFit="1" customWidth="1"/>
    <col min="74" max="74" width="9.7109375" bestFit="1" customWidth="1"/>
    <col min="75" max="75" width="6" bestFit="1" customWidth="1"/>
    <col min="76" max="76" width="6.85546875" bestFit="1" customWidth="1"/>
    <col min="77" max="77" width="7" bestFit="1" customWidth="1"/>
    <col min="78" max="78" width="10.5703125" bestFit="1" customWidth="1"/>
    <col min="79" max="79" width="11.140625" bestFit="1" customWidth="1"/>
    <col min="80" max="80" width="10.28515625" bestFit="1" customWidth="1"/>
    <col min="81" max="81" width="7" bestFit="1" customWidth="1"/>
    <col min="82" max="82" width="10.42578125" bestFit="1" customWidth="1"/>
    <col min="83" max="83" width="10.85546875" bestFit="1" customWidth="1"/>
    <col min="84" max="84" width="10.28515625" bestFit="1" customWidth="1"/>
    <col min="85" max="85" width="4.7109375" bestFit="1" customWidth="1"/>
    <col min="86" max="86" width="4.140625" bestFit="1" customWidth="1"/>
    <col min="87" max="88" width="12.7109375" bestFit="1" customWidth="1"/>
    <col min="89" max="89" width="12.140625" bestFit="1" customWidth="1"/>
    <col min="90" max="90" width="7.28515625" bestFit="1" customWidth="1"/>
  </cols>
  <sheetData>
    <row r="4" spans="1:90">
      <c r="A4" t="s">
        <v>131</v>
      </c>
    </row>
    <row r="5" spans="1:90">
      <c r="A5" t="s">
        <v>284</v>
      </c>
    </row>
    <row r="6" spans="1:90">
      <c r="A6" t="s">
        <v>176</v>
      </c>
    </row>
    <row r="7" spans="1:90">
      <c r="A7" t="s">
        <v>513</v>
      </c>
    </row>
    <row r="8" spans="1:90">
      <c r="A8" t="s">
        <v>570</v>
      </c>
    </row>
    <row r="9" spans="1:90">
      <c r="A9" t="s">
        <v>412</v>
      </c>
    </row>
    <row r="10" spans="1:90">
      <c r="A10" t="s">
        <v>285</v>
      </c>
    </row>
    <row r="11" spans="1:90">
      <c r="A11" t="s">
        <v>181</v>
      </c>
    </row>
    <row r="12" spans="1:90">
      <c r="A12" t="s">
        <v>182</v>
      </c>
      <c r="B12" t="s">
        <v>183</v>
      </c>
      <c r="C12" t="s">
        <v>184</v>
      </c>
      <c r="D12" t="s">
        <v>185</v>
      </c>
      <c r="E12" t="s">
        <v>186</v>
      </c>
      <c r="F12" t="s">
        <v>187</v>
      </c>
      <c r="G12" t="s">
        <v>188</v>
      </c>
      <c r="H12" t="s">
        <v>189</v>
      </c>
      <c r="I12" t="s">
        <v>190</v>
      </c>
      <c r="J12" t="s">
        <v>191</v>
      </c>
      <c r="K12" t="s">
        <v>192</v>
      </c>
      <c r="L12" t="s">
        <v>193</v>
      </c>
      <c r="M12" t="s">
        <v>194</v>
      </c>
      <c r="N12" t="s">
        <v>195</v>
      </c>
      <c r="O12" t="s">
        <v>157</v>
      </c>
      <c r="P12" t="s">
        <v>158</v>
      </c>
      <c r="Q12" t="s">
        <v>159</v>
      </c>
      <c r="R12" t="s">
        <v>196</v>
      </c>
      <c r="S12" t="s">
        <v>197</v>
      </c>
      <c r="T12" t="s">
        <v>198</v>
      </c>
      <c r="U12" t="s">
        <v>199</v>
      </c>
      <c r="V12" t="s">
        <v>200</v>
      </c>
      <c r="W12" t="s">
        <v>14</v>
      </c>
      <c r="X12" t="s">
        <v>15</v>
      </c>
      <c r="Y12" t="s">
        <v>16</v>
      </c>
      <c r="Z12" t="s">
        <v>17</v>
      </c>
      <c r="AA12" t="s">
        <v>18</v>
      </c>
      <c r="AB12" t="s">
        <v>19</v>
      </c>
      <c r="AC12" t="s">
        <v>20</v>
      </c>
      <c r="AD12" t="s">
        <v>21</v>
      </c>
      <c r="AE12" t="s">
        <v>22</v>
      </c>
      <c r="AF12" t="s">
        <v>23</v>
      </c>
      <c r="AG12" t="s">
        <v>24</v>
      </c>
      <c r="AH12" t="s">
        <v>25</v>
      </c>
      <c r="AI12" t="s">
        <v>26</v>
      </c>
      <c r="AJ12" t="s">
        <v>332</v>
      </c>
      <c r="AK12" t="s">
        <v>493</v>
      </c>
      <c r="AL12" t="s">
        <v>494</v>
      </c>
      <c r="AM12" t="s">
        <v>688</v>
      </c>
      <c r="AN12" t="s">
        <v>689</v>
      </c>
      <c r="AO12" t="s">
        <v>690</v>
      </c>
      <c r="AP12" t="s">
        <v>691</v>
      </c>
      <c r="AQ12" t="s">
        <v>692</v>
      </c>
      <c r="AR12" t="s">
        <v>693</v>
      </c>
      <c r="AS12" t="s">
        <v>694</v>
      </c>
      <c r="AT12" t="s">
        <v>695</v>
      </c>
      <c r="AU12" t="s">
        <v>696</v>
      </c>
      <c r="AV12" t="s">
        <v>697</v>
      </c>
      <c r="AW12" t="s">
        <v>700</v>
      </c>
      <c r="AX12" t="s">
        <v>701</v>
      </c>
      <c r="AY12" t="s">
        <v>702</v>
      </c>
      <c r="AZ12" t="s">
        <v>703</v>
      </c>
      <c r="BA12" t="s">
        <v>704</v>
      </c>
      <c r="BB12" t="s">
        <v>705</v>
      </c>
      <c r="BC12" t="s">
        <v>706</v>
      </c>
      <c r="BD12" t="s">
        <v>707</v>
      </c>
      <c r="BE12" t="s">
        <v>510</v>
      </c>
      <c r="BF12" t="s">
        <v>511</v>
      </c>
      <c r="BG12" t="s">
        <v>512</v>
      </c>
      <c r="BH12" t="s">
        <v>710</v>
      </c>
      <c r="BI12" t="s">
        <v>711</v>
      </c>
      <c r="BJ12" t="s">
        <v>522</v>
      </c>
      <c r="BK12" t="s">
        <v>523</v>
      </c>
      <c r="BL12" t="s">
        <v>524</v>
      </c>
      <c r="BM12" t="s">
        <v>525</v>
      </c>
      <c r="BN12" t="s">
        <v>526</v>
      </c>
      <c r="BO12" t="s">
        <v>527</v>
      </c>
      <c r="BP12" t="s">
        <v>528</v>
      </c>
      <c r="BQ12" t="s">
        <v>529</v>
      </c>
      <c r="BR12" t="s">
        <v>530</v>
      </c>
      <c r="BS12" t="s">
        <v>531</v>
      </c>
      <c r="BT12" t="s">
        <v>532</v>
      </c>
      <c r="BU12" t="s">
        <v>533</v>
      </c>
      <c r="BV12" t="s">
        <v>534</v>
      </c>
      <c r="BW12" t="s">
        <v>535</v>
      </c>
      <c r="BX12" t="s">
        <v>536</v>
      </c>
      <c r="BY12" t="s">
        <v>537</v>
      </c>
      <c r="BZ12" t="s">
        <v>538</v>
      </c>
      <c r="CA12" t="s">
        <v>539</v>
      </c>
      <c r="CB12" t="s">
        <v>540</v>
      </c>
      <c r="CC12" t="s">
        <v>67</v>
      </c>
      <c r="CD12" t="s">
        <v>68</v>
      </c>
      <c r="CE12" t="s">
        <v>69</v>
      </c>
      <c r="CF12" t="s">
        <v>168</v>
      </c>
      <c r="CG12" t="s">
        <v>169</v>
      </c>
      <c r="CH12" t="s">
        <v>254</v>
      </c>
      <c r="CI12" t="s">
        <v>255</v>
      </c>
      <c r="CJ12" t="s">
        <v>256</v>
      </c>
      <c r="CK12" t="s">
        <v>257</v>
      </c>
      <c r="CL12" t="s">
        <v>258</v>
      </c>
    </row>
    <row r="14" spans="1:90">
      <c r="A14" t="s">
        <v>417</v>
      </c>
      <c r="P14">
        <v>0</v>
      </c>
      <c r="CC14">
        <v>0</v>
      </c>
      <c r="CG14">
        <v>0</v>
      </c>
      <c r="CH14">
        <v>0</v>
      </c>
      <c r="CI14">
        <v>0.05</v>
      </c>
      <c r="CJ14">
        <v>0</v>
      </c>
      <c r="CK14" t="s">
        <v>418</v>
      </c>
      <c r="CL14" t="s">
        <v>419</v>
      </c>
    </row>
    <row r="15" spans="1:90">
      <c r="A15" t="s">
        <v>360</v>
      </c>
      <c r="B15">
        <v>11.8323</v>
      </c>
      <c r="C15">
        <v>-8.0459999999999994</v>
      </c>
      <c r="D15">
        <v>0</v>
      </c>
      <c r="E15">
        <v>0</v>
      </c>
      <c r="F15">
        <v>0</v>
      </c>
      <c r="G15">
        <v>1</v>
      </c>
      <c r="P15">
        <v>8.0000000000000004E-4</v>
      </c>
      <c r="Q15">
        <v>-8.0000000000000004E-4</v>
      </c>
      <c r="R15">
        <v>24</v>
      </c>
      <c r="S15" t="s">
        <v>286</v>
      </c>
      <c r="AB15">
        <v>1.5E-3</v>
      </c>
      <c r="AM15" t="s">
        <v>418</v>
      </c>
      <c r="AU15">
        <v>1.5E-3</v>
      </c>
      <c r="BH15">
        <v>0.05</v>
      </c>
      <c r="BY15">
        <v>2.9999999999999997E-4</v>
      </c>
      <c r="CC15">
        <v>2.9999999999999997E-4</v>
      </c>
      <c r="CL15" t="s">
        <v>422</v>
      </c>
    </row>
    <row r="16" spans="1:90">
      <c r="A16" t="s">
        <v>287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P16">
        <v>1E-4</v>
      </c>
      <c r="Q16">
        <v>-1E-4</v>
      </c>
      <c r="R16">
        <v>4</v>
      </c>
      <c r="S16" t="s">
        <v>288</v>
      </c>
      <c r="AB16">
        <v>2.0000000000000001E-4</v>
      </c>
      <c r="AM16" t="s">
        <v>418</v>
      </c>
      <c r="AQ16">
        <v>0.70960000000000001</v>
      </c>
      <c r="AR16">
        <v>2.2290999999999999</v>
      </c>
      <c r="AT16">
        <v>0.3548</v>
      </c>
      <c r="AU16">
        <v>2.0000000000000001E-4</v>
      </c>
      <c r="BH16">
        <v>0.05</v>
      </c>
      <c r="BY16">
        <v>1E-4</v>
      </c>
      <c r="CC16">
        <v>1E-4</v>
      </c>
      <c r="CL16" t="s">
        <v>425</v>
      </c>
    </row>
    <row r="17" spans="1:90">
      <c r="A17" t="s">
        <v>380</v>
      </c>
      <c r="B17">
        <v>19.684899999999999</v>
      </c>
      <c r="C17">
        <v>-15.7479</v>
      </c>
      <c r="D17">
        <v>0</v>
      </c>
      <c r="E17">
        <v>0</v>
      </c>
      <c r="F17">
        <v>0</v>
      </c>
      <c r="G17">
        <v>1</v>
      </c>
      <c r="P17">
        <v>1E-4</v>
      </c>
      <c r="Q17">
        <v>-1E-4</v>
      </c>
      <c r="R17">
        <v>4</v>
      </c>
      <c r="S17" t="s">
        <v>289</v>
      </c>
      <c r="AB17">
        <v>1E-4</v>
      </c>
      <c r="AM17" t="s">
        <v>418</v>
      </c>
      <c r="AQ17">
        <v>0.78779999999999994</v>
      </c>
      <c r="AR17">
        <v>2.4750999999999999</v>
      </c>
      <c r="AT17">
        <v>0.39389999999999997</v>
      </c>
      <c r="AU17">
        <v>1E-4</v>
      </c>
      <c r="BH17">
        <v>0.05</v>
      </c>
      <c r="BY17">
        <v>0</v>
      </c>
      <c r="CC17">
        <v>1E-4</v>
      </c>
      <c r="CL17" t="s">
        <v>425</v>
      </c>
    </row>
    <row r="18" spans="1:90">
      <c r="A18" t="s">
        <v>31</v>
      </c>
      <c r="B18">
        <v>0</v>
      </c>
      <c r="C18">
        <v>0</v>
      </c>
      <c r="D18">
        <v>0</v>
      </c>
      <c r="H18">
        <v>19.684899999999999</v>
      </c>
      <c r="I18">
        <v>-15.7479</v>
      </c>
      <c r="J18">
        <v>0</v>
      </c>
      <c r="K18">
        <v>0.78090000000000004</v>
      </c>
      <c r="L18">
        <v>-0.62470000000000003</v>
      </c>
      <c r="M18">
        <v>0</v>
      </c>
      <c r="P18">
        <v>0</v>
      </c>
      <c r="Q18">
        <v>0</v>
      </c>
      <c r="R18">
        <v>0</v>
      </c>
      <c r="S18" t="s">
        <v>62</v>
      </c>
      <c r="AB18">
        <v>0</v>
      </c>
      <c r="AM18" t="s">
        <v>418</v>
      </c>
      <c r="AR18">
        <v>25.209</v>
      </c>
      <c r="AU18">
        <v>0</v>
      </c>
      <c r="BH18">
        <v>0.05</v>
      </c>
      <c r="BY18">
        <v>0</v>
      </c>
      <c r="CC18">
        <v>0</v>
      </c>
      <c r="CL18" t="s">
        <v>63</v>
      </c>
    </row>
    <row r="19" spans="1:90">
      <c r="A19" t="s">
        <v>650</v>
      </c>
      <c r="B19">
        <v>0</v>
      </c>
      <c r="C19">
        <v>0</v>
      </c>
      <c r="D19">
        <v>0</v>
      </c>
      <c r="E19">
        <v>0</v>
      </c>
      <c r="F19">
        <v>0</v>
      </c>
      <c r="G19">
        <v>1</v>
      </c>
      <c r="S19" t="s">
        <v>62</v>
      </c>
      <c r="CL19" t="s">
        <v>65</v>
      </c>
    </row>
    <row r="20" spans="1:90">
      <c r="A20" t="s">
        <v>385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S20" t="s">
        <v>62</v>
      </c>
      <c r="CL20" t="s">
        <v>65</v>
      </c>
    </row>
    <row r="21" spans="1:90">
      <c r="A21" t="s">
        <v>244</v>
      </c>
      <c r="P21">
        <v>0</v>
      </c>
      <c r="CC21">
        <v>0</v>
      </c>
      <c r="CG21">
        <v>0</v>
      </c>
      <c r="CH21">
        <v>0</v>
      </c>
      <c r="CI21">
        <v>0.05</v>
      </c>
      <c r="CJ21">
        <v>0</v>
      </c>
      <c r="CK21" t="s">
        <v>418</v>
      </c>
      <c r="CL21" t="s">
        <v>419</v>
      </c>
    </row>
    <row r="22" spans="1:90">
      <c r="A22" t="s">
        <v>32</v>
      </c>
      <c r="B22">
        <v>10.076700000000001</v>
      </c>
      <c r="C22">
        <v>20.653700000000001</v>
      </c>
      <c r="D22">
        <v>2.7239</v>
      </c>
      <c r="E22">
        <v>-0.34350000000000003</v>
      </c>
      <c r="F22">
        <v>-0.53969999999999996</v>
      </c>
      <c r="G22">
        <v>-0.76859999999999995</v>
      </c>
      <c r="P22">
        <v>2.0000000000000001E-4</v>
      </c>
      <c r="Q22">
        <v>-4.0000000000000002E-4</v>
      </c>
      <c r="R22">
        <v>6</v>
      </c>
      <c r="S22" t="s">
        <v>33</v>
      </c>
      <c r="AB22">
        <v>5.9999999999999995E-4</v>
      </c>
      <c r="AM22" t="s">
        <v>418</v>
      </c>
      <c r="AU22">
        <v>5.9999999999999995E-4</v>
      </c>
      <c r="BH22">
        <v>0.05</v>
      </c>
      <c r="BY22">
        <v>2.0000000000000001E-4</v>
      </c>
      <c r="CC22">
        <v>2.0000000000000001E-4</v>
      </c>
      <c r="CL22" t="s">
        <v>422</v>
      </c>
    </row>
    <row r="23" spans="1:90">
      <c r="A23" t="s">
        <v>338</v>
      </c>
      <c r="B23">
        <v>9.8414000000000001</v>
      </c>
      <c r="C23">
        <v>20.453499999999998</v>
      </c>
      <c r="D23">
        <v>2.9697</v>
      </c>
      <c r="E23">
        <v>-0.34350000000000003</v>
      </c>
      <c r="F23">
        <v>-0.53969999999999996</v>
      </c>
      <c r="G23">
        <v>-0.76859999999999995</v>
      </c>
      <c r="P23">
        <v>1E-4</v>
      </c>
      <c r="Q23">
        <v>-1E-4</v>
      </c>
      <c r="R23">
        <v>4</v>
      </c>
      <c r="S23" t="s">
        <v>339</v>
      </c>
      <c r="AB23">
        <v>2.0000000000000001E-4</v>
      </c>
      <c r="AM23" t="s">
        <v>418</v>
      </c>
      <c r="AQ23">
        <v>1.0114000000000001</v>
      </c>
      <c r="AR23">
        <v>3.1775000000000002</v>
      </c>
      <c r="AT23">
        <v>0.50570000000000004</v>
      </c>
      <c r="AU23">
        <v>2.0000000000000001E-4</v>
      </c>
      <c r="BH23">
        <v>0.05</v>
      </c>
      <c r="BY23">
        <v>1E-4</v>
      </c>
      <c r="CC23">
        <v>1E-4</v>
      </c>
      <c r="CL23" t="s">
        <v>425</v>
      </c>
    </row>
    <row r="24" spans="1:90">
      <c r="A24" t="s">
        <v>340</v>
      </c>
      <c r="B24">
        <v>9.8415999999999997</v>
      </c>
      <c r="C24">
        <v>20.453399999999998</v>
      </c>
      <c r="D24">
        <v>2.9697</v>
      </c>
      <c r="E24">
        <v>-0.34350000000000003</v>
      </c>
      <c r="F24">
        <v>-0.53969999999999996</v>
      </c>
      <c r="G24">
        <v>-0.76859999999999995</v>
      </c>
      <c r="P24">
        <v>2.0000000000000001E-4</v>
      </c>
      <c r="Q24">
        <v>-2.0000000000000001E-4</v>
      </c>
      <c r="R24">
        <v>5</v>
      </c>
      <c r="S24" t="s">
        <v>341</v>
      </c>
      <c r="AB24">
        <v>4.0000000000000002E-4</v>
      </c>
      <c r="AM24" t="s">
        <v>418</v>
      </c>
      <c r="AQ24">
        <v>1.0113000000000001</v>
      </c>
      <c r="AR24">
        <v>3.1772</v>
      </c>
      <c r="AT24">
        <v>0.50570000000000004</v>
      </c>
      <c r="AU24">
        <v>4.0000000000000002E-4</v>
      </c>
      <c r="BH24">
        <v>0.05</v>
      </c>
      <c r="BY24">
        <v>2.0000000000000001E-4</v>
      </c>
      <c r="CC24">
        <v>2.0000000000000001E-4</v>
      </c>
      <c r="CL24" t="s">
        <v>425</v>
      </c>
    </row>
    <row r="25" spans="1:90">
      <c r="A25" t="s">
        <v>383</v>
      </c>
      <c r="B25">
        <v>8.3591999999999995</v>
      </c>
      <c r="C25">
        <v>17.955400000000001</v>
      </c>
      <c r="D25">
        <v>-1.1192</v>
      </c>
      <c r="E25">
        <v>10.076700000000001</v>
      </c>
      <c r="F25">
        <v>20.653700000000001</v>
      </c>
      <c r="G25">
        <v>2.7239</v>
      </c>
      <c r="H25">
        <v>10.076700000000001</v>
      </c>
      <c r="I25">
        <v>20.653700000000001</v>
      </c>
      <c r="J25">
        <v>7.7239000000000004</v>
      </c>
      <c r="S25" t="s">
        <v>62</v>
      </c>
      <c r="AP25">
        <v>140.23079999999999</v>
      </c>
      <c r="CL25" t="s">
        <v>75</v>
      </c>
    </row>
    <row r="26" spans="1:90">
      <c r="A26" t="s">
        <v>342</v>
      </c>
      <c r="B26">
        <v>8.3591999999999995</v>
      </c>
      <c r="C26">
        <v>17.955400000000001</v>
      </c>
      <c r="D26">
        <v>-1.1192</v>
      </c>
      <c r="E26">
        <v>10.076700000000001</v>
      </c>
      <c r="F26">
        <v>20.653700000000001</v>
      </c>
      <c r="G26">
        <v>2.7239</v>
      </c>
      <c r="H26">
        <v>10.076700000000001</v>
      </c>
      <c r="I26">
        <v>25.653700000000001</v>
      </c>
      <c r="J26">
        <v>2.7239</v>
      </c>
      <c r="S26" t="s">
        <v>62</v>
      </c>
      <c r="AP26">
        <v>122.65989999999999</v>
      </c>
      <c r="CL26" t="s">
        <v>75</v>
      </c>
    </row>
    <row r="27" spans="1:90">
      <c r="A27" t="s">
        <v>343</v>
      </c>
      <c r="B27">
        <v>8.3591999999999995</v>
      </c>
      <c r="C27">
        <v>17.955400000000001</v>
      </c>
      <c r="D27">
        <v>-1.1192</v>
      </c>
      <c r="E27">
        <v>10.076700000000001</v>
      </c>
      <c r="F27">
        <v>20.653700000000001</v>
      </c>
      <c r="G27">
        <v>2.7239</v>
      </c>
      <c r="H27">
        <v>15.076700000000001</v>
      </c>
      <c r="I27">
        <v>20.653700000000001</v>
      </c>
      <c r="J27">
        <v>2.7239</v>
      </c>
      <c r="S27" t="s">
        <v>62</v>
      </c>
      <c r="AP27">
        <v>110.0899</v>
      </c>
      <c r="CL27" t="s">
        <v>75</v>
      </c>
    </row>
    <row r="28" spans="1:90">
      <c r="A28" t="s">
        <v>344</v>
      </c>
      <c r="B28">
        <v>9.8670000000000009</v>
      </c>
      <c r="C28">
        <v>20.4771</v>
      </c>
      <c r="D28">
        <v>2.9889000000000001</v>
      </c>
      <c r="E28">
        <v>-0.6633</v>
      </c>
      <c r="F28">
        <v>-0.42880000000000001</v>
      </c>
      <c r="G28">
        <v>-0.61329999999999996</v>
      </c>
      <c r="P28">
        <v>4.0000000000000002E-4</v>
      </c>
      <c r="Q28">
        <v>-4.0000000000000002E-4</v>
      </c>
      <c r="R28">
        <v>6</v>
      </c>
      <c r="S28" t="s">
        <v>345</v>
      </c>
      <c r="AB28">
        <v>8.0000000000000004E-4</v>
      </c>
      <c r="AM28" t="s">
        <v>418</v>
      </c>
      <c r="AU28">
        <v>8.0000000000000004E-4</v>
      </c>
      <c r="BH28">
        <v>0.05</v>
      </c>
      <c r="BY28">
        <v>2.9999999999999997E-4</v>
      </c>
      <c r="CC28">
        <v>2.9999999999999997E-4</v>
      </c>
      <c r="CL28" t="s">
        <v>422</v>
      </c>
    </row>
    <row r="29" spans="1:90">
      <c r="A29" t="s">
        <v>346</v>
      </c>
      <c r="B29">
        <v>9.9131999999999998</v>
      </c>
      <c r="C29">
        <v>20.4605</v>
      </c>
      <c r="D29">
        <v>2.9506000000000001</v>
      </c>
      <c r="E29">
        <v>-0.6633</v>
      </c>
      <c r="F29">
        <v>-0.42880000000000001</v>
      </c>
      <c r="G29">
        <v>-0.61329999999999996</v>
      </c>
      <c r="P29">
        <v>0</v>
      </c>
      <c r="Q29">
        <v>0</v>
      </c>
      <c r="R29">
        <v>4</v>
      </c>
      <c r="S29" t="s">
        <v>347</v>
      </c>
      <c r="AB29">
        <v>1E-4</v>
      </c>
      <c r="AM29" t="s">
        <v>418</v>
      </c>
      <c r="AQ29">
        <v>1.0141</v>
      </c>
      <c r="AR29">
        <v>3.1859999999999999</v>
      </c>
      <c r="AT29">
        <v>0.5071</v>
      </c>
      <c r="AU29">
        <v>1E-4</v>
      </c>
      <c r="BH29">
        <v>0.05</v>
      </c>
      <c r="BY29">
        <v>0</v>
      </c>
      <c r="CC29">
        <v>0</v>
      </c>
      <c r="CL29" t="s">
        <v>425</v>
      </c>
    </row>
  </sheetData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CL25"/>
  <sheetViews>
    <sheetView workbookViewId="0">
      <selection activeCell="CM49" sqref="CM49:CM50"/>
    </sheetView>
  </sheetViews>
  <sheetFormatPr baseColWidth="10" defaultRowHeight="13"/>
  <cols>
    <col min="1" max="1" width="36.140625" bestFit="1" customWidth="1"/>
    <col min="2" max="2" width="8" bestFit="1" customWidth="1"/>
    <col min="3" max="3" width="8.7109375" bestFit="1" customWidth="1"/>
    <col min="4" max="4" width="7" bestFit="1" customWidth="1"/>
    <col min="5" max="7" width="7.7109375" bestFit="1" customWidth="1"/>
    <col min="8" max="8" width="8" bestFit="1" customWidth="1"/>
    <col min="9" max="9" width="8.7109375" bestFit="1" customWidth="1"/>
    <col min="10" max="10" width="7.42578125" bestFit="1" customWidth="1"/>
    <col min="11" max="11" width="7" bestFit="1" customWidth="1"/>
    <col min="12" max="12" width="7.7109375" bestFit="1" customWidth="1"/>
    <col min="13" max="13" width="3" bestFit="1" customWidth="1"/>
    <col min="14" max="14" width="8.42578125" bestFit="1" customWidth="1"/>
    <col min="15" max="15" width="9" bestFit="1" customWidth="1"/>
    <col min="16" max="16" width="7.5703125" bestFit="1" customWidth="1"/>
    <col min="17" max="17" width="7.7109375" bestFit="1" customWidth="1"/>
    <col min="18" max="18" width="12.85546875" bestFit="1" customWidth="1"/>
    <col min="19" max="19" width="10.28515625" bestFit="1" customWidth="1"/>
    <col min="20" max="20" width="8.85546875" bestFit="1" customWidth="1"/>
    <col min="21" max="21" width="8.7109375" bestFit="1" customWidth="1"/>
    <col min="22" max="22" width="8.85546875" bestFit="1" customWidth="1"/>
    <col min="23" max="23" width="10.28515625" bestFit="1" customWidth="1"/>
    <col min="24" max="24" width="10.5703125" bestFit="1" customWidth="1"/>
    <col min="25" max="25" width="12.85546875" bestFit="1" customWidth="1"/>
    <col min="26" max="26" width="10.42578125" bestFit="1" customWidth="1"/>
    <col min="27" max="27" width="12" bestFit="1" customWidth="1"/>
    <col min="28" max="28" width="11.5703125" bestFit="1" customWidth="1"/>
    <col min="30" max="30" width="11.28515625" bestFit="1" customWidth="1"/>
    <col min="31" max="31" width="8.28515625" bestFit="1" customWidth="1"/>
    <col min="32" max="32" width="8.140625" bestFit="1" customWidth="1"/>
    <col min="33" max="33" width="8.28515625" bestFit="1" customWidth="1"/>
    <col min="34" max="35" width="9.7109375" bestFit="1" customWidth="1"/>
    <col min="36" max="37" width="9.85546875" bestFit="1" customWidth="1"/>
    <col min="38" max="38" width="10.140625" bestFit="1" customWidth="1"/>
    <col min="39" max="39" width="11" bestFit="1" customWidth="1"/>
    <col min="40" max="40" width="10.140625" bestFit="1" customWidth="1"/>
    <col min="42" max="42" width="9.5703125" bestFit="1" customWidth="1"/>
    <col min="43" max="43" width="7.85546875" bestFit="1" customWidth="1"/>
    <col min="44" max="45" width="8.140625" bestFit="1" customWidth="1"/>
    <col min="46" max="46" width="8.28515625" bestFit="1" customWidth="1"/>
    <col min="47" max="47" width="9.28515625" bestFit="1" customWidth="1"/>
    <col min="48" max="48" width="8" bestFit="1" customWidth="1"/>
    <col min="49" max="49" width="7.85546875" bestFit="1" customWidth="1"/>
    <col min="50" max="50" width="8" bestFit="1" customWidth="1"/>
    <col min="51" max="51" width="9.42578125" bestFit="1" customWidth="1"/>
    <col min="52" max="52" width="9.7109375" bestFit="1" customWidth="1"/>
    <col min="53" max="54" width="9.5703125" bestFit="1" customWidth="1"/>
    <col min="55" max="55" width="9.7109375" bestFit="1" customWidth="1"/>
    <col min="56" max="56" width="8.42578125" bestFit="1" customWidth="1"/>
    <col min="57" max="57" width="8.28515625" bestFit="1" customWidth="1"/>
    <col min="58" max="58" width="8.42578125" bestFit="1" customWidth="1"/>
    <col min="59" max="59" width="10.140625" bestFit="1" customWidth="1"/>
    <col min="60" max="60" width="11.140625" bestFit="1" customWidth="1"/>
    <col min="61" max="62" width="10" bestFit="1" customWidth="1"/>
    <col min="63" max="63" width="10.140625" bestFit="1" customWidth="1"/>
    <col min="64" max="64" width="9.7109375" bestFit="1" customWidth="1"/>
    <col min="65" max="65" width="10.28515625" bestFit="1" customWidth="1"/>
    <col min="66" max="66" width="10.85546875" bestFit="1" customWidth="1"/>
    <col min="67" max="67" width="8.42578125" bestFit="1" customWidth="1"/>
    <col min="68" max="68" width="8.28515625" bestFit="1" customWidth="1"/>
    <col min="69" max="69" width="8.42578125" bestFit="1" customWidth="1"/>
    <col min="70" max="70" width="10.140625" bestFit="1" customWidth="1"/>
    <col min="71" max="72" width="10" bestFit="1" customWidth="1"/>
    <col min="73" max="73" width="10.140625" bestFit="1" customWidth="1"/>
    <col min="74" max="74" width="9.7109375" bestFit="1" customWidth="1"/>
    <col min="75" max="75" width="6" bestFit="1" customWidth="1"/>
    <col min="76" max="76" width="6.85546875" bestFit="1" customWidth="1"/>
    <col min="77" max="77" width="7" bestFit="1" customWidth="1"/>
    <col min="78" max="78" width="10.5703125" bestFit="1" customWidth="1"/>
    <col min="79" max="79" width="11.140625" bestFit="1" customWidth="1"/>
    <col min="80" max="80" width="10.28515625" bestFit="1" customWidth="1"/>
    <col min="81" max="81" width="7" bestFit="1" customWidth="1"/>
    <col min="82" max="82" width="10.42578125" bestFit="1" customWidth="1"/>
    <col min="83" max="83" width="10.85546875" bestFit="1" customWidth="1"/>
    <col min="84" max="84" width="10.28515625" bestFit="1" customWidth="1"/>
    <col min="85" max="85" width="4.7109375" bestFit="1" customWidth="1"/>
    <col min="86" max="86" width="4.140625" bestFit="1" customWidth="1"/>
    <col min="87" max="88" width="12.7109375" bestFit="1" customWidth="1"/>
    <col min="89" max="89" width="12.140625" bestFit="1" customWidth="1"/>
    <col min="90" max="90" width="7.28515625" bestFit="1" customWidth="1"/>
  </cols>
  <sheetData>
    <row r="4" spans="1:90">
      <c r="A4" t="s">
        <v>131</v>
      </c>
    </row>
    <row r="5" spans="1:90">
      <c r="A5" t="s">
        <v>284</v>
      </c>
    </row>
    <row r="6" spans="1:90">
      <c r="A6" t="s">
        <v>618</v>
      </c>
    </row>
    <row r="7" spans="1:90">
      <c r="A7" t="s">
        <v>513</v>
      </c>
    </row>
    <row r="8" spans="1:90">
      <c r="A8" t="s">
        <v>570</v>
      </c>
    </row>
    <row r="9" spans="1:90">
      <c r="A9" t="s">
        <v>412</v>
      </c>
    </row>
    <row r="10" spans="1:90">
      <c r="A10" t="s">
        <v>348</v>
      </c>
    </row>
    <row r="11" spans="1:90">
      <c r="A11" t="s">
        <v>181</v>
      </c>
    </row>
    <row r="12" spans="1:90">
      <c r="A12" t="s">
        <v>182</v>
      </c>
      <c r="B12" t="s">
        <v>183</v>
      </c>
      <c r="C12" t="s">
        <v>184</v>
      </c>
      <c r="D12" t="s">
        <v>185</v>
      </c>
      <c r="E12" t="s">
        <v>186</v>
      </c>
      <c r="F12" t="s">
        <v>187</v>
      </c>
      <c r="G12" t="s">
        <v>188</v>
      </c>
      <c r="H12" t="s">
        <v>189</v>
      </c>
      <c r="I12" t="s">
        <v>190</v>
      </c>
      <c r="J12" t="s">
        <v>191</v>
      </c>
      <c r="K12" t="s">
        <v>192</v>
      </c>
      <c r="L12" t="s">
        <v>193</v>
      </c>
      <c r="M12" t="s">
        <v>194</v>
      </c>
      <c r="N12" t="s">
        <v>195</v>
      </c>
      <c r="O12" t="s">
        <v>157</v>
      </c>
      <c r="P12" t="s">
        <v>158</v>
      </c>
      <c r="Q12" t="s">
        <v>159</v>
      </c>
      <c r="R12" t="s">
        <v>196</v>
      </c>
      <c r="S12" t="s">
        <v>197</v>
      </c>
      <c r="T12" t="s">
        <v>198</v>
      </c>
      <c r="U12" t="s">
        <v>199</v>
      </c>
      <c r="V12" t="s">
        <v>200</v>
      </c>
      <c r="W12" t="s">
        <v>14</v>
      </c>
      <c r="X12" t="s">
        <v>15</v>
      </c>
      <c r="Y12" t="s">
        <v>16</v>
      </c>
      <c r="Z12" t="s">
        <v>17</v>
      </c>
      <c r="AA12" t="s">
        <v>18</v>
      </c>
      <c r="AB12" t="s">
        <v>19</v>
      </c>
      <c r="AC12" t="s">
        <v>20</v>
      </c>
      <c r="AD12" t="s">
        <v>21</v>
      </c>
      <c r="AE12" t="s">
        <v>22</v>
      </c>
      <c r="AF12" t="s">
        <v>23</v>
      </c>
      <c r="AG12" t="s">
        <v>24</v>
      </c>
      <c r="AH12" t="s">
        <v>25</v>
      </c>
      <c r="AI12" t="s">
        <v>26</v>
      </c>
      <c r="AJ12" t="s">
        <v>332</v>
      </c>
      <c r="AK12" t="s">
        <v>493</v>
      </c>
      <c r="AL12" t="s">
        <v>494</v>
      </c>
      <c r="AM12" t="s">
        <v>688</v>
      </c>
      <c r="AN12" t="s">
        <v>689</v>
      </c>
      <c r="AO12" t="s">
        <v>690</v>
      </c>
      <c r="AP12" t="s">
        <v>691</v>
      </c>
      <c r="AQ12" t="s">
        <v>692</v>
      </c>
      <c r="AR12" t="s">
        <v>693</v>
      </c>
      <c r="AS12" t="s">
        <v>694</v>
      </c>
      <c r="AT12" t="s">
        <v>695</v>
      </c>
      <c r="AU12" t="s">
        <v>696</v>
      </c>
      <c r="AV12" t="s">
        <v>697</v>
      </c>
      <c r="AW12" t="s">
        <v>700</v>
      </c>
      <c r="AX12" t="s">
        <v>701</v>
      </c>
      <c r="AY12" t="s">
        <v>702</v>
      </c>
      <c r="AZ12" t="s">
        <v>703</v>
      </c>
      <c r="BA12" t="s">
        <v>704</v>
      </c>
      <c r="BB12" t="s">
        <v>705</v>
      </c>
      <c r="BC12" t="s">
        <v>706</v>
      </c>
      <c r="BD12" t="s">
        <v>707</v>
      </c>
      <c r="BE12" t="s">
        <v>510</v>
      </c>
      <c r="BF12" t="s">
        <v>511</v>
      </c>
      <c r="BG12" t="s">
        <v>512</v>
      </c>
      <c r="BH12" t="s">
        <v>710</v>
      </c>
      <c r="BI12" t="s">
        <v>711</v>
      </c>
      <c r="BJ12" t="s">
        <v>522</v>
      </c>
      <c r="BK12" t="s">
        <v>523</v>
      </c>
      <c r="BL12" t="s">
        <v>524</v>
      </c>
      <c r="BM12" t="s">
        <v>525</v>
      </c>
      <c r="BN12" t="s">
        <v>526</v>
      </c>
      <c r="BO12" t="s">
        <v>527</v>
      </c>
      <c r="BP12" t="s">
        <v>528</v>
      </c>
      <c r="BQ12" t="s">
        <v>529</v>
      </c>
      <c r="BR12" t="s">
        <v>530</v>
      </c>
      <c r="BS12" t="s">
        <v>531</v>
      </c>
      <c r="BT12" t="s">
        <v>532</v>
      </c>
      <c r="BU12" t="s">
        <v>533</v>
      </c>
      <c r="BV12" t="s">
        <v>534</v>
      </c>
      <c r="BW12" t="s">
        <v>535</v>
      </c>
      <c r="BX12" t="s">
        <v>536</v>
      </c>
      <c r="BY12" t="s">
        <v>537</v>
      </c>
      <c r="BZ12" t="s">
        <v>538</v>
      </c>
      <c r="CA12" t="s">
        <v>539</v>
      </c>
      <c r="CB12" t="s">
        <v>540</v>
      </c>
      <c r="CC12" t="s">
        <v>67</v>
      </c>
      <c r="CD12" t="s">
        <v>68</v>
      </c>
      <c r="CE12" t="s">
        <v>69</v>
      </c>
      <c r="CF12" t="s">
        <v>168</v>
      </c>
      <c r="CG12" t="s">
        <v>169</v>
      </c>
      <c r="CH12" t="s">
        <v>254</v>
      </c>
      <c r="CI12" t="s">
        <v>255</v>
      </c>
      <c r="CJ12" t="s">
        <v>256</v>
      </c>
      <c r="CK12" t="s">
        <v>257</v>
      </c>
      <c r="CL12" t="s">
        <v>258</v>
      </c>
    </row>
    <row r="14" spans="1:90">
      <c r="A14" t="s">
        <v>417</v>
      </c>
      <c r="P14">
        <v>0</v>
      </c>
      <c r="CC14">
        <v>0</v>
      </c>
      <c r="CG14">
        <v>0</v>
      </c>
      <c r="CH14">
        <v>0</v>
      </c>
      <c r="CI14">
        <v>0.05</v>
      </c>
      <c r="CJ14">
        <v>0</v>
      </c>
      <c r="CK14" t="s">
        <v>418</v>
      </c>
      <c r="CL14" t="s">
        <v>419</v>
      </c>
    </row>
    <row r="15" spans="1:90">
      <c r="A15" t="s">
        <v>596</v>
      </c>
      <c r="B15">
        <v>10.5871</v>
      </c>
      <c r="C15">
        <v>-7.8909000000000002</v>
      </c>
      <c r="D15">
        <v>0</v>
      </c>
      <c r="E15">
        <v>0</v>
      </c>
      <c r="F15">
        <v>0</v>
      </c>
      <c r="G15">
        <v>1</v>
      </c>
      <c r="P15">
        <v>5.9999999999999995E-4</v>
      </c>
      <c r="Q15">
        <v>-1.1000000000000001E-3</v>
      </c>
      <c r="R15">
        <v>23</v>
      </c>
      <c r="S15" t="s">
        <v>349</v>
      </c>
      <c r="AB15">
        <v>1.8E-3</v>
      </c>
      <c r="AM15" t="s">
        <v>418</v>
      </c>
      <c r="AU15">
        <v>1.8E-3</v>
      </c>
      <c r="BH15">
        <v>0.05</v>
      </c>
      <c r="BY15">
        <v>5.0000000000000001E-4</v>
      </c>
      <c r="CC15">
        <v>5.0000000000000001E-4</v>
      </c>
      <c r="CL15" t="s">
        <v>422</v>
      </c>
    </row>
    <row r="16" spans="1:90">
      <c r="A16" t="s">
        <v>598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P16">
        <v>4.0000000000000002E-4</v>
      </c>
      <c r="Q16">
        <v>-4.0000000000000002E-4</v>
      </c>
      <c r="R16">
        <v>4</v>
      </c>
      <c r="S16" t="s">
        <v>350</v>
      </c>
      <c r="AB16">
        <v>8.0000000000000004E-4</v>
      </c>
      <c r="AM16" t="s">
        <v>418</v>
      </c>
      <c r="AQ16">
        <v>0.2364</v>
      </c>
      <c r="AR16">
        <v>0.74280000000000002</v>
      </c>
      <c r="AT16">
        <v>0.1182</v>
      </c>
      <c r="AU16">
        <v>8.0000000000000004E-4</v>
      </c>
      <c r="BH16">
        <v>0.05</v>
      </c>
      <c r="BY16">
        <v>4.0000000000000002E-4</v>
      </c>
      <c r="CC16">
        <v>4.0000000000000002E-4</v>
      </c>
      <c r="CL16" t="s">
        <v>425</v>
      </c>
    </row>
    <row r="17" spans="1:90">
      <c r="A17" t="s">
        <v>207</v>
      </c>
      <c r="B17">
        <v>19.685600000000001</v>
      </c>
      <c r="C17">
        <v>-15.7485</v>
      </c>
      <c r="D17">
        <v>0</v>
      </c>
      <c r="E17">
        <v>0</v>
      </c>
      <c r="F17">
        <v>0</v>
      </c>
      <c r="G17">
        <v>1</v>
      </c>
      <c r="P17">
        <v>2.0000000000000001E-4</v>
      </c>
      <c r="Q17">
        <v>-2.0000000000000001E-4</v>
      </c>
      <c r="R17">
        <v>5</v>
      </c>
      <c r="S17" t="s">
        <v>351</v>
      </c>
      <c r="AB17">
        <v>4.0000000000000002E-4</v>
      </c>
      <c r="AM17" t="s">
        <v>418</v>
      </c>
      <c r="AQ17">
        <v>0.78820000000000001</v>
      </c>
      <c r="AR17">
        <v>2.4761000000000002</v>
      </c>
      <c r="AT17">
        <v>0.39410000000000001</v>
      </c>
      <c r="AU17">
        <v>4.0000000000000002E-4</v>
      </c>
      <c r="BH17">
        <v>0.05</v>
      </c>
      <c r="BY17">
        <v>2.0000000000000001E-4</v>
      </c>
      <c r="CC17">
        <v>2.0000000000000001E-4</v>
      </c>
      <c r="CL17" t="s">
        <v>425</v>
      </c>
    </row>
    <row r="18" spans="1:90">
      <c r="A18" t="s">
        <v>31</v>
      </c>
      <c r="B18">
        <v>0</v>
      </c>
      <c r="C18">
        <v>0</v>
      </c>
      <c r="D18">
        <v>0</v>
      </c>
      <c r="H18">
        <v>19.685600000000001</v>
      </c>
      <c r="I18">
        <v>-15.7485</v>
      </c>
      <c r="J18">
        <v>0</v>
      </c>
      <c r="K18">
        <v>0.78090000000000004</v>
      </c>
      <c r="L18">
        <v>-0.62470000000000003</v>
      </c>
      <c r="M18">
        <v>0</v>
      </c>
      <c r="P18">
        <v>0</v>
      </c>
      <c r="Q18">
        <v>0</v>
      </c>
      <c r="R18">
        <v>0</v>
      </c>
      <c r="S18" t="s">
        <v>62</v>
      </c>
      <c r="AB18">
        <v>0</v>
      </c>
      <c r="AM18" t="s">
        <v>418</v>
      </c>
      <c r="AR18">
        <v>25.209900000000001</v>
      </c>
      <c r="AU18">
        <v>0</v>
      </c>
      <c r="BH18">
        <v>0.05</v>
      </c>
      <c r="BY18">
        <v>0</v>
      </c>
      <c r="CC18">
        <v>0</v>
      </c>
      <c r="CL18" t="s">
        <v>63</v>
      </c>
    </row>
    <row r="19" spans="1:90">
      <c r="A19" t="s">
        <v>650</v>
      </c>
      <c r="B19">
        <v>0</v>
      </c>
      <c r="C19">
        <v>0</v>
      </c>
      <c r="D19">
        <v>0</v>
      </c>
      <c r="E19">
        <v>0</v>
      </c>
      <c r="F19">
        <v>0</v>
      </c>
      <c r="G19">
        <v>1</v>
      </c>
      <c r="S19" t="s">
        <v>62</v>
      </c>
      <c r="CL19" t="s">
        <v>65</v>
      </c>
    </row>
    <row r="20" spans="1:90">
      <c r="A20" t="s">
        <v>385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S20" t="s">
        <v>62</v>
      </c>
      <c r="CL20" t="s">
        <v>65</v>
      </c>
    </row>
    <row r="21" spans="1:90">
      <c r="A21" t="s">
        <v>244</v>
      </c>
      <c r="P21">
        <v>0</v>
      </c>
      <c r="CC21">
        <v>0</v>
      </c>
      <c r="CG21">
        <v>0</v>
      </c>
      <c r="CH21">
        <v>0</v>
      </c>
      <c r="CI21">
        <v>0.05</v>
      </c>
      <c r="CJ21">
        <v>0</v>
      </c>
      <c r="CK21" t="s">
        <v>418</v>
      </c>
      <c r="CL21" t="s">
        <v>419</v>
      </c>
    </row>
    <row r="22" spans="1:90">
      <c r="A22" t="s">
        <v>352</v>
      </c>
      <c r="B22">
        <v>10.7202</v>
      </c>
      <c r="C22">
        <v>20.558299999999999</v>
      </c>
      <c r="D22">
        <v>2.0051999999999999</v>
      </c>
      <c r="E22">
        <v>-0.6633</v>
      </c>
      <c r="F22">
        <v>-0.4289</v>
      </c>
      <c r="G22">
        <v>-0.61329999999999996</v>
      </c>
      <c r="P22">
        <v>5.0000000000000001E-4</v>
      </c>
      <c r="Q22">
        <v>-4.0000000000000002E-4</v>
      </c>
      <c r="R22">
        <v>9</v>
      </c>
      <c r="S22" t="s">
        <v>353</v>
      </c>
      <c r="AB22">
        <v>8.0000000000000004E-4</v>
      </c>
      <c r="AM22" t="s">
        <v>418</v>
      </c>
      <c r="AU22">
        <v>8.0000000000000004E-4</v>
      </c>
      <c r="BH22">
        <v>0.05</v>
      </c>
      <c r="BY22">
        <v>2.9999999999999997E-4</v>
      </c>
      <c r="CC22">
        <v>2.9999999999999997E-4</v>
      </c>
      <c r="CL22" t="s">
        <v>422</v>
      </c>
    </row>
    <row r="23" spans="1:90">
      <c r="A23" t="s">
        <v>354</v>
      </c>
      <c r="B23">
        <v>9.9111999999999991</v>
      </c>
      <c r="C23">
        <v>20.460100000000001</v>
      </c>
      <c r="D23">
        <v>2.9489999999999998</v>
      </c>
      <c r="E23">
        <v>-0.6633</v>
      </c>
      <c r="F23">
        <v>-0.4289</v>
      </c>
      <c r="G23">
        <v>-0.61329999999999996</v>
      </c>
      <c r="P23">
        <v>1E-4</v>
      </c>
      <c r="Q23">
        <v>-1E-4</v>
      </c>
      <c r="R23">
        <v>7</v>
      </c>
      <c r="S23" t="s">
        <v>355</v>
      </c>
      <c r="AB23">
        <v>2.0000000000000001E-4</v>
      </c>
      <c r="AM23" t="s">
        <v>418</v>
      </c>
      <c r="AQ23">
        <v>1.0135000000000001</v>
      </c>
      <c r="AR23">
        <v>3.1839</v>
      </c>
      <c r="AT23">
        <v>0.50670000000000004</v>
      </c>
      <c r="AU23">
        <v>2.0000000000000001E-4</v>
      </c>
      <c r="BH23">
        <v>0.05</v>
      </c>
      <c r="BY23">
        <v>1E-4</v>
      </c>
      <c r="CC23">
        <v>1E-4</v>
      </c>
      <c r="CL23" t="s">
        <v>425</v>
      </c>
    </row>
    <row r="24" spans="1:90">
      <c r="A24" t="s">
        <v>356</v>
      </c>
      <c r="B24">
        <v>10.239100000000001</v>
      </c>
      <c r="C24">
        <v>20.750900000000001</v>
      </c>
      <c r="D24">
        <v>2.5798000000000001</v>
      </c>
      <c r="E24">
        <v>-0.34339999999999998</v>
      </c>
      <c r="F24">
        <v>-0.53959999999999997</v>
      </c>
      <c r="G24">
        <v>-0.76870000000000005</v>
      </c>
      <c r="P24">
        <v>2.9999999999999997E-4</v>
      </c>
      <c r="Q24">
        <v>-4.0000000000000002E-4</v>
      </c>
      <c r="R24">
        <v>10</v>
      </c>
      <c r="S24" t="s">
        <v>357</v>
      </c>
      <c r="AB24">
        <v>6.9999999999999999E-4</v>
      </c>
      <c r="AM24" t="s">
        <v>418</v>
      </c>
      <c r="AU24">
        <v>6.9999999999999999E-4</v>
      </c>
      <c r="BH24">
        <v>0.05</v>
      </c>
      <c r="BY24">
        <v>2.0000000000000001E-4</v>
      </c>
      <c r="CC24">
        <v>2.0000000000000001E-4</v>
      </c>
      <c r="CL24" t="s">
        <v>422</v>
      </c>
    </row>
    <row r="25" spans="1:90">
      <c r="A25" t="s">
        <v>358</v>
      </c>
      <c r="B25">
        <v>9.8391999999999999</v>
      </c>
      <c r="C25">
        <v>20.4527</v>
      </c>
      <c r="D25">
        <v>2.9678</v>
      </c>
      <c r="E25">
        <v>-0.34339999999999998</v>
      </c>
      <c r="F25">
        <v>-0.53959999999999997</v>
      </c>
      <c r="G25">
        <v>-0.76870000000000005</v>
      </c>
      <c r="P25">
        <v>1E-4</v>
      </c>
      <c r="Q25">
        <v>-1E-4</v>
      </c>
      <c r="R25">
        <v>9</v>
      </c>
      <c r="S25" t="s">
        <v>359</v>
      </c>
      <c r="AB25">
        <v>2.0000000000000001E-4</v>
      </c>
      <c r="AM25" t="s">
        <v>418</v>
      </c>
      <c r="AQ25">
        <v>1.0105999999999999</v>
      </c>
      <c r="AR25">
        <v>3.1747999999999998</v>
      </c>
      <c r="AT25">
        <v>0.50529999999999997</v>
      </c>
      <c r="AU25">
        <v>2.0000000000000001E-4</v>
      </c>
      <c r="BH25">
        <v>0.05</v>
      </c>
      <c r="BY25">
        <v>1E-4</v>
      </c>
      <c r="CC25">
        <v>1E-4</v>
      </c>
      <c r="CL25" t="s">
        <v>425</v>
      </c>
    </row>
  </sheetData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L33"/>
  <sheetViews>
    <sheetView topLeftCell="BN2" workbookViewId="0">
      <selection activeCell="BY29" sqref="BY29"/>
    </sheetView>
  </sheetViews>
  <sheetFormatPr baseColWidth="10" defaultRowHeight="13"/>
  <cols>
    <col min="1" max="1" width="34.5703125" bestFit="1" customWidth="1"/>
    <col min="2" max="2" width="8" customWidth="1"/>
    <col min="3" max="3" width="8.7109375" customWidth="1"/>
    <col min="4" max="4" width="7" customWidth="1"/>
    <col min="5" max="7" width="7.7109375" customWidth="1"/>
    <col min="8" max="8" width="8" customWidth="1"/>
    <col min="9" max="9" width="8.7109375" customWidth="1"/>
    <col min="10" max="10" width="7.42578125" customWidth="1"/>
    <col min="11" max="11" width="7" customWidth="1"/>
    <col min="12" max="12" width="7.7109375" customWidth="1"/>
    <col min="13" max="13" width="3" customWidth="1"/>
    <col min="14" max="14" width="8.42578125" customWidth="1"/>
    <col min="15" max="15" width="9" customWidth="1"/>
    <col min="16" max="16" width="7.5703125" customWidth="1"/>
    <col min="17" max="17" width="7.7109375" customWidth="1"/>
    <col min="18" max="18" width="12.85546875" bestFit="1" customWidth="1"/>
    <col min="19" max="19" width="10.28515625" customWidth="1"/>
    <col min="20" max="20" width="8.85546875" customWidth="1"/>
    <col min="21" max="21" width="8.7109375" customWidth="1"/>
    <col min="22" max="22" width="8.85546875" customWidth="1"/>
    <col min="23" max="23" width="10.28515625" customWidth="1"/>
    <col min="24" max="24" width="10.5703125" customWidth="1"/>
    <col min="25" max="25" width="12.85546875" bestFit="1" customWidth="1"/>
    <col min="26" max="26" width="10.42578125" customWidth="1"/>
    <col min="27" max="27" width="12" bestFit="1" customWidth="1"/>
    <col min="28" max="28" width="11.5703125" bestFit="1" customWidth="1"/>
    <col min="30" max="30" width="11.28515625" bestFit="1" customWidth="1"/>
    <col min="31" max="31" width="8.28515625" customWidth="1"/>
    <col min="32" max="32" width="8.140625" customWidth="1"/>
    <col min="33" max="33" width="8.28515625" customWidth="1"/>
    <col min="34" max="35" width="9.7109375" customWidth="1"/>
    <col min="36" max="37" width="9.85546875" customWidth="1"/>
    <col min="38" max="38" width="10.140625" customWidth="1"/>
    <col min="39" max="39" width="11" bestFit="1" customWidth="1"/>
    <col min="40" max="40" width="10.140625" customWidth="1"/>
    <col min="42" max="42" width="9.5703125" customWidth="1"/>
    <col min="43" max="43" width="7.85546875" customWidth="1"/>
    <col min="44" max="45" width="8.140625" customWidth="1"/>
    <col min="46" max="46" width="8.28515625" customWidth="1"/>
    <col min="47" max="47" width="9.28515625" customWidth="1"/>
    <col min="48" max="48" width="8" customWidth="1"/>
    <col min="49" max="49" width="7.85546875" customWidth="1"/>
    <col min="50" max="50" width="8" customWidth="1"/>
    <col min="51" max="51" width="9.42578125" customWidth="1"/>
    <col min="52" max="52" width="9.7109375" customWidth="1"/>
    <col min="53" max="54" width="9.5703125" customWidth="1"/>
    <col min="55" max="55" width="9.7109375" customWidth="1"/>
    <col min="56" max="56" width="8.42578125" customWidth="1"/>
    <col min="57" max="57" width="8.28515625" customWidth="1"/>
    <col min="58" max="58" width="8.42578125" customWidth="1"/>
    <col min="59" max="59" width="10.140625" customWidth="1"/>
    <col min="60" max="60" width="11.140625" bestFit="1" customWidth="1"/>
    <col min="61" max="62" width="10" customWidth="1"/>
    <col min="63" max="63" width="10.140625" customWidth="1"/>
    <col min="64" max="64" width="9.7109375" customWidth="1"/>
    <col min="65" max="65" width="10.28515625" customWidth="1"/>
    <col min="66" max="66" width="10.85546875" bestFit="1" customWidth="1"/>
    <col min="67" max="67" width="8.42578125" customWidth="1"/>
    <col min="68" max="68" width="8.28515625" customWidth="1"/>
    <col min="69" max="69" width="8.42578125" customWidth="1"/>
    <col min="70" max="70" width="10.140625" customWidth="1"/>
    <col min="71" max="72" width="10" customWidth="1"/>
    <col min="73" max="73" width="10.140625" customWidth="1"/>
    <col min="74" max="74" width="9.7109375" customWidth="1"/>
    <col min="75" max="75" width="6" customWidth="1"/>
    <col min="76" max="76" width="6.85546875" customWidth="1"/>
    <col min="77" max="77" width="7" customWidth="1"/>
    <col min="78" max="78" width="10.5703125" customWidth="1"/>
    <col min="79" max="79" width="11.140625" bestFit="1" customWidth="1"/>
    <col min="80" max="80" width="10.28515625" customWidth="1"/>
    <col min="81" max="81" width="7" customWidth="1"/>
    <col min="82" max="82" width="10.42578125" customWidth="1"/>
    <col min="83" max="83" width="10.85546875" bestFit="1" customWidth="1"/>
    <col min="84" max="84" width="10.28515625" customWidth="1"/>
    <col min="85" max="85" width="4.7109375" customWidth="1"/>
    <col min="86" max="86" width="4.140625" customWidth="1"/>
    <col min="87" max="88" width="12.7109375" bestFit="1" customWidth="1"/>
    <col min="89" max="89" width="12.140625" bestFit="1" customWidth="1"/>
    <col min="90" max="90" width="7.28515625" customWidth="1"/>
  </cols>
  <sheetData>
    <row r="1" spans="1:90">
      <c r="A1" s="1" t="s">
        <v>130</v>
      </c>
    </row>
    <row r="4" spans="1:90">
      <c r="A4" t="s">
        <v>81</v>
      </c>
    </row>
    <row r="5" spans="1:90">
      <c r="A5" t="s">
        <v>708</v>
      </c>
    </row>
    <row r="6" spans="1:90">
      <c r="A6" t="s">
        <v>82</v>
      </c>
    </row>
    <row r="7" spans="1:90">
      <c r="A7" t="s">
        <v>513</v>
      </c>
    </row>
    <row r="8" spans="1:90">
      <c r="A8" t="s">
        <v>570</v>
      </c>
    </row>
    <row r="9" spans="1:90">
      <c r="A9" t="s">
        <v>412</v>
      </c>
    </row>
    <row r="10" spans="1:90">
      <c r="A10" t="s">
        <v>83</v>
      </c>
    </row>
    <row r="11" spans="1:90">
      <c r="A11" t="s">
        <v>181</v>
      </c>
    </row>
    <row r="12" spans="1:90">
      <c r="A12" t="s">
        <v>182</v>
      </c>
      <c r="B12" t="s">
        <v>183</v>
      </c>
      <c r="C12" t="s">
        <v>184</v>
      </c>
      <c r="D12" t="s">
        <v>185</v>
      </c>
      <c r="E12" t="s">
        <v>186</v>
      </c>
      <c r="F12" t="s">
        <v>187</v>
      </c>
      <c r="G12" t="s">
        <v>188</v>
      </c>
      <c r="H12" t="s">
        <v>189</v>
      </c>
      <c r="I12" t="s">
        <v>190</v>
      </c>
      <c r="J12" t="s">
        <v>191</v>
      </c>
      <c r="K12" t="s">
        <v>192</v>
      </c>
      <c r="L12" t="s">
        <v>193</v>
      </c>
      <c r="M12" t="s">
        <v>194</v>
      </c>
      <c r="N12" t="s">
        <v>195</v>
      </c>
      <c r="O12" t="s">
        <v>157</v>
      </c>
      <c r="P12" t="s">
        <v>158</v>
      </c>
      <c r="Q12" t="s">
        <v>159</v>
      </c>
      <c r="R12" t="s">
        <v>196</v>
      </c>
      <c r="S12" t="s">
        <v>197</v>
      </c>
      <c r="T12" t="s">
        <v>198</v>
      </c>
      <c r="U12" t="s">
        <v>199</v>
      </c>
      <c r="V12" t="s">
        <v>200</v>
      </c>
      <c r="W12" t="s">
        <v>14</v>
      </c>
      <c r="X12" t="s">
        <v>15</v>
      </c>
      <c r="Y12" t="s">
        <v>16</v>
      </c>
      <c r="Z12" t="s">
        <v>17</v>
      </c>
      <c r="AA12" t="s">
        <v>18</v>
      </c>
      <c r="AB12" t="s">
        <v>19</v>
      </c>
      <c r="AC12" t="s">
        <v>20</v>
      </c>
      <c r="AD12" t="s">
        <v>21</v>
      </c>
      <c r="AE12" t="s">
        <v>22</v>
      </c>
      <c r="AF12" t="s">
        <v>23</v>
      </c>
      <c r="AG12" t="s">
        <v>24</v>
      </c>
      <c r="AH12" t="s">
        <v>25</v>
      </c>
      <c r="AI12" t="s">
        <v>26</v>
      </c>
      <c r="AJ12" t="s">
        <v>332</v>
      </c>
      <c r="AK12" t="s">
        <v>493</v>
      </c>
      <c r="AL12" t="s">
        <v>494</v>
      </c>
      <c r="AM12" t="s">
        <v>688</v>
      </c>
      <c r="AN12" t="s">
        <v>689</v>
      </c>
      <c r="AO12" t="s">
        <v>690</v>
      </c>
      <c r="AP12" t="s">
        <v>691</v>
      </c>
      <c r="AQ12" t="s">
        <v>692</v>
      </c>
      <c r="AR12" t="s">
        <v>693</v>
      </c>
      <c r="AS12" t="s">
        <v>694</v>
      </c>
      <c r="AT12" t="s">
        <v>695</v>
      </c>
      <c r="AU12" t="s">
        <v>696</v>
      </c>
      <c r="AV12" t="s">
        <v>697</v>
      </c>
      <c r="AW12" t="s">
        <v>700</v>
      </c>
      <c r="AX12" t="s">
        <v>701</v>
      </c>
      <c r="AY12" t="s">
        <v>702</v>
      </c>
      <c r="AZ12" t="s">
        <v>703</v>
      </c>
      <c r="BA12" t="s">
        <v>704</v>
      </c>
      <c r="BB12" t="s">
        <v>705</v>
      </c>
      <c r="BC12" t="s">
        <v>706</v>
      </c>
      <c r="BD12" t="s">
        <v>707</v>
      </c>
      <c r="BE12" t="s">
        <v>510</v>
      </c>
      <c r="BF12" t="s">
        <v>511</v>
      </c>
      <c r="BG12" t="s">
        <v>512</v>
      </c>
      <c r="BH12" t="s">
        <v>710</v>
      </c>
      <c r="BI12" t="s">
        <v>711</v>
      </c>
      <c r="BJ12" t="s">
        <v>522</v>
      </c>
      <c r="BK12" t="s">
        <v>523</v>
      </c>
      <c r="BL12" t="s">
        <v>524</v>
      </c>
      <c r="BM12" t="s">
        <v>525</v>
      </c>
      <c r="BN12" t="s">
        <v>526</v>
      </c>
      <c r="BO12" t="s">
        <v>527</v>
      </c>
      <c r="BP12" t="s">
        <v>528</v>
      </c>
      <c r="BQ12" t="s">
        <v>529</v>
      </c>
      <c r="BR12" t="s">
        <v>530</v>
      </c>
      <c r="BS12" t="s">
        <v>531</v>
      </c>
      <c r="BT12" t="s">
        <v>532</v>
      </c>
      <c r="BU12" t="s">
        <v>533</v>
      </c>
      <c r="BV12" t="s">
        <v>534</v>
      </c>
      <c r="BW12" t="s">
        <v>535</v>
      </c>
      <c r="BX12" t="s">
        <v>536</v>
      </c>
      <c r="BY12" t="s">
        <v>537</v>
      </c>
      <c r="BZ12" t="s">
        <v>538</v>
      </c>
      <c r="CA12" t="s">
        <v>539</v>
      </c>
      <c r="CB12" t="s">
        <v>540</v>
      </c>
      <c r="CC12" t="s">
        <v>67</v>
      </c>
      <c r="CD12" t="s">
        <v>68</v>
      </c>
      <c r="CE12" t="s">
        <v>69</v>
      </c>
      <c r="CF12" t="s">
        <v>168</v>
      </c>
      <c r="CG12" t="s">
        <v>169</v>
      </c>
      <c r="CH12" t="s">
        <v>254</v>
      </c>
      <c r="CI12" t="s">
        <v>255</v>
      </c>
      <c r="CJ12" t="s">
        <v>256</v>
      </c>
      <c r="CK12" t="s">
        <v>257</v>
      </c>
      <c r="CL12" t="s">
        <v>258</v>
      </c>
    </row>
    <row r="14" spans="1:90">
      <c r="A14" t="s">
        <v>417</v>
      </c>
      <c r="P14">
        <v>0</v>
      </c>
      <c r="CC14">
        <v>0</v>
      </c>
      <c r="CG14">
        <v>0</v>
      </c>
      <c r="CH14">
        <v>0</v>
      </c>
      <c r="CI14">
        <v>0.05</v>
      </c>
      <c r="CJ14">
        <v>0</v>
      </c>
      <c r="CK14" t="s">
        <v>418</v>
      </c>
      <c r="CL14" t="s">
        <v>419</v>
      </c>
    </row>
    <row r="15" spans="1:90">
      <c r="A15" t="s">
        <v>573</v>
      </c>
      <c r="B15">
        <v>16.463799999999999</v>
      </c>
      <c r="C15">
        <v>-5.1574999999999998</v>
      </c>
      <c r="D15">
        <v>0</v>
      </c>
      <c r="E15">
        <v>0</v>
      </c>
      <c r="F15">
        <v>0</v>
      </c>
      <c r="G15">
        <v>1</v>
      </c>
      <c r="P15">
        <v>8.9999999999999998E-4</v>
      </c>
      <c r="Q15">
        <v>-8.0000000000000004E-4</v>
      </c>
      <c r="R15">
        <v>31</v>
      </c>
      <c r="S15" t="s">
        <v>84</v>
      </c>
      <c r="AB15">
        <v>1.6999999999999999E-3</v>
      </c>
      <c r="AM15" t="s">
        <v>418</v>
      </c>
      <c r="AU15">
        <v>1.6999999999999999E-3</v>
      </c>
      <c r="BH15">
        <v>0.05</v>
      </c>
      <c r="BY15">
        <v>4.0000000000000002E-4</v>
      </c>
      <c r="CC15">
        <v>4.0000000000000002E-4</v>
      </c>
      <c r="CL15" t="s">
        <v>422</v>
      </c>
    </row>
    <row r="16" spans="1:90">
      <c r="A16" t="s">
        <v>85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P16">
        <v>8.0000000000000004E-4</v>
      </c>
      <c r="Q16">
        <v>-8.0000000000000004E-4</v>
      </c>
      <c r="R16">
        <v>4</v>
      </c>
      <c r="S16" t="s">
        <v>86</v>
      </c>
      <c r="AB16">
        <v>1.5E-3</v>
      </c>
      <c r="AM16" t="s">
        <v>418</v>
      </c>
      <c r="AQ16">
        <v>0.70750000000000002</v>
      </c>
      <c r="AR16">
        <v>2.2225999999999999</v>
      </c>
      <c r="AT16">
        <v>0.35370000000000001</v>
      </c>
      <c r="AU16">
        <v>1.5E-3</v>
      </c>
      <c r="BH16">
        <v>0.05</v>
      </c>
      <c r="BY16">
        <v>6.9999999999999999E-4</v>
      </c>
      <c r="CC16">
        <v>8.0000000000000004E-4</v>
      </c>
      <c r="CL16" t="s">
        <v>425</v>
      </c>
    </row>
    <row r="17" spans="1:90">
      <c r="A17" t="s">
        <v>87</v>
      </c>
      <c r="B17">
        <v>19.689699999999998</v>
      </c>
      <c r="C17">
        <v>-15.7517</v>
      </c>
      <c r="D17">
        <v>0</v>
      </c>
      <c r="E17">
        <v>0</v>
      </c>
      <c r="F17">
        <v>0</v>
      </c>
      <c r="G17">
        <v>1</v>
      </c>
      <c r="P17">
        <v>0</v>
      </c>
      <c r="Q17">
        <v>0</v>
      </c>
      <c r="R17">
        <v>4</v>
      </c>
      <c r="S17" t="s">
        <v>88</v>
      </c>
      <c r="AB17">
        <v>0</v>
      </c>
      <c r="AM17" t="s">
        <v>418</v>
      </c>
      <c r="AQ17">
        <v>0.78739999999999999</v>
      </c>
      <c r="AR17">
        <v>2.4737</v>
      </c>
      <c r="AT17">
        <v>0.39369999999999999</v>
      </c>
      <c r="AU17">
        <v>0</v>
      </c>
      <c r="BH17">
        <v>0.05</v>
      </c>
      <c r="BY17">
        <v>0</v>
      </c>
      <c r="CC17">
        <v>0</v>
      </c>
      <c r="CL17" t="s">
        <v>425</v>
      </c>
    </row>
    <row r="18" spans="1:90">
      <c r="A18" t="s">
        <v>586</v>
      </c>
      <c r="B18">
        <v>0</v>
      </c>
      <c r="C18">
        <v>0</v>
      </c>
      <c r="D18">
        <v>0</v>
      </c>
      <c r="H18">
        <v>19.689699999999998</v>
      </c>
      <c r="I18">
        <v>-15.7517</v>
      </c>
      <c r="J18">
        <v>0</v>
      </c>
      <c r="K18">
        <v>0.78090000000000004</v>
      </c>
      <c r="L18">
        <v>-0.62470000000000003</v>
      </c>
      <c r="M18">
        <v>0</v>
      </c>
      <c r="P18">
        <v>0</v>
      </c>
      <c r="Q18">
        <v>0</v>
      </c>
      <c r="R18">
        <v>0</v>
      </c>
      <c r="S18" t="s">
        <v>62</v>
      </c>
      <c r="AB18">
        <v>0</v>
      </c>
      <c r="AM18" t="s">
        <v>418</v>
      </c>
      <c r="AR18">
        <v>25.2151</v>
      </c>
      <c r="AU18">
        <v>0</v>
      </c>
      <c r="BH18">
        <v>0.05</v>
      </c>
      <c r="BY18">
        <v>0</v>
      </c>
      <c r="CC18">
        <v>0</v>
      </c>
      <c r="CL18" t="s">
        <v>63</v>
      </c>
    </row>
    <row r="19" spans="1:90">
      <c r="A19" t="s">
        <v>650</v>
      </c>
      <c r="B19">
        <v>0</v>
      </c>
      <c r="C19">
        <v>0</v>
      </c>
      <c r="D19">
        <v>0</v>
      </c>
      <c r="E19">
        <v>0</v>
      </c>
      <c r="F19">
        <v>0</v>
      </c>
      <c r="G19">
        <v>1</v>
      </c>
      <c r="S19" t="s">
        <v>62</v>
      </c>
      <c r="CL19" t="s">
        <v>65</v>
      </c>
    </row>
    <row r="20" spans="1:90">
      <c r="A20" t="s">
        <v>385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S20" t="s">
        <v>62</v>
      </c>
      <c r="CL20" t="s">
        <v>65</v>
      </c>
    </row>
    <row r="21" spans="1:90">
      <c r="A21" t="s">
        <v>244</v>
      </c>
      <c r="P21">
        <v>0</v>
      </c>
      <c r="CC21">
        <v>0</v>
      </c>
      <c r="CG21">
        <v>0</v>
      </c>
      <c r="CH21">
        <v>0</v>
      </c>
      <c r="CI21">
        <v>0.05</v>
      </c>
      <c r="CJ21">
        <v>0</v>
      </c>
      <c r="CK21" t="s">
        <v>418</v>
      </c>
      <c r="CL21" t="s">
        <v>419</v>
      </c>
    </row>
    <row r="22" spans="1:90">
      <c r="A22" t="s">
        <v>89</v>
      </c>
      <c r="B22">
        <v>9.7911000000000001</v>
      </c>
      <c r="C22">
        <v>20.2165</v>
      </c>
      <c r="D22">
        <v>3.1516000000000002</v>
      </c>
      <c r="E22">
        <v>-0.34160000000000001</v>
      </c>
      <c r="F22">
        <v>-0.53890000000000005</v>
      </c>
      <c r="G22">
        <v>-0.77</v>
      </c>
      <c r="P22">
        <v>2.0000000000000001E-4</v>
      </c>
      <c r="Q22">
        <v>-2.0000000000000001E-4</v>
      </c>
      <c r="R22">
        <v>8</v>
      </c>
      <c r="S22" t="s">
        <v>90</v>
      </c>
      <c r="AB22">
        <v>2.9999999999999997E-4</v>
      </c>
      <c r="AM22" t="s">
        <v>418</v>
      </c>
      <c r="AU22">
        <v>2.9999999999999997E-4</v>
      </c>
      <c r="BH22">
        <v>0.05</v>
      </c>
      <c r="BY22">
        <v>1E-4</v>
      </c>
      <c r="CC22">
        <v>1E-4</v>
      </c>
      <c r="CL22" t="s">
        <v>422</v>
      </c>
    </row>
    <row r="23" spans="1:90">
      <c r="A23" t="s">
        <v>91</v>
      </c>
      <c r="B23">
        <v>10.7103</v>
      </c>
      <c r="C23">
        <v>23.703099999999999</v>
      </c>
      <c r="D23">
        <v>7.4974999999999996</v>
      </c>
      <c r="E23">
        <v>0.34179999999999999</v>
      </c>
      <c r="F23">
        <v>0.54090000000000005</v>
      </c>
      <c r="G23">
        <v>0.76849999999999996</v>
      </c>
      <c r="P23">
        <v>1.1000000000000001E-3</v>
      </c>
      <c r="Q23">
        <v>-5.9999999999999995E-4</v>
      </c>
      <c r="R23">
        <v>12</v>
      </c>
      <c r="S23" t="s">
        <v>92</v>
      </c>
      <c r="AB23">
        <v>1.6999999999999999E-3</v>
      </c>
      <c r="AM23" t="s">
        <v>418</v>
      </c>
      <c r="AU23">
        <v>1.6999999999999999E-3</v>
      </c>
      <c r="BH23">
        <v>0.05</v>
      </c>
      <c r="BY23">
        <v>5.0000000000000001E-4</v>
      </c>
      <c r="CC23">
        <v>5.0000000000000001E-4</v>
      </c>
      <c r="CL23" t="s">
        <v>422</v>
      </c>
    </row>
    <row r="24" spans="1:90">
      <c r="A24" t="s">
        <v>93</v>
      </c>
      <c r="B24">
        <v>10.702</v>
      </c>
      <c r="C24">
        <v>23.684699999999999</v>
      </c>
      <c r="D24">
        <v>7.5141</v>
      </c>
      <c r="E24">
        <v>0.34179999999999999</v>
      </c>
      <c r="F24">
        <v>0.54090000000000005</v>
      </c>
      <c r="G24">
        <v>0.76849999999999996</v>
      </c>
      <c r="P24">
        <v>2.0000000000000001E-4</v>
      </c>
      <c r="Q24">
        <v>-2.9999999999999997E-4</v>
      </c>
      <c r="R24">
        <v>8</v>
      </c>
      <c r="S24" t="s">
        <v>94</v>
      </c>
      <c r="AB24">
        <v>5.0000000000000001E-4</v>
      </c>
      <c r="AM24" t="s">
        <v>418</v>
      </c>
      <c r="AQ24">
        <v>1.0136000000000001</v>
      </c>
      <c r="AR24">
        <v>3.1844999999999999</v>
      </c>
      <c r="AT24">
        <v>0.50680000000000003</v>
      </c>
      <c r="AU24">
        <v>5.0000000000000001E-4</v>
      </c>
      <c r="BH24">
        <v>0.05</v>
      </c>
      <c r="BY24">
        <v>2.0000000000000001E-4</v>
      </c>
      <c r="CC24">
        <v>2.0000000000000001E-4</v>
      </c>
      <c r="CL24" t="s">
        <v>425</v>
      </c>
    </row>
    <row r="25" spans="1:90">
      <c r="A25" t="s">
        <v>95</v>
      </c>
      <c r="B25">
        <v>9.8392999999999997</v>
      </c>
      <c r="C25">
        <v>20.468699999999998</v>
      </c>
      <c r="D25">
        <v>2.9537</v>
      </c>
      <c r="E25">
        <v>-0.34160000000000001</v>
      </c>
      <c r="F25">
        <v>-0.53890000000000005</v>
      </c>
      <c r="G25">
        <v>-0.77</v>
      </c>
      <c r="P25">
        <v>5.0000000000000001E-4</v>
      </c>
      <c r="Q25">
        <v>-5.0000000000000001E-4</v>
      </c>
      <c r="R25">
        <v>8</v>
      </c>
      <c r="S25" t="s">
        <v>96</v>
      </c>
      <c r="AB25">
        <v>1E-3</v>
      </c>
      <c r="AM25" t="s">
        <v>418</v>
      </c>
      <c r="AQ25">
        <v>9.2143999999999995</v>
      </c>
      <c r="AR25">
        <v>28.947800000000001</v>
      </c>
      <c r="AT25">
        <v>4.6071999999999997</v>
      </c>
      <c r="AU25">
        <v>1E-3</v>
      </c>
      <c r="BH25">
        <v>0.05</v>
      </c>
      <c r="BY25">
        <v>2.9999999999999997E-4</v>
      </c>
      <c r="CC25">
        <v>2.9999999999999997E-4</v>
      </c>
      <c r="CL25" t="s">
        <v>425</v>
      </c>
    </row>
    <row r="26" spans="1:90">
      <c r="A26" t="s">
        <v>97</v>
      </c>
      <c r="B26">
        <v>9.5408000000000008</v>
      </c>
      <c r="C26">
        <v>20.558499999999999</v>
      </c>
      <c r="D26">
        <v>3.2498</v>
      </c>
      <c r="E26">
        <v>-0.6784</v>
      </c>
      <c r="F26">
        <v>-0.42159999999999997</v>
      </c>
      <c r="G26">
        <v>-0.60160000000000002</v>
      </c>
      <c r="P26">
        <v>6.9999999999999999E-4</v>
      </c>
      <c r="Q26">
        <v>-6.9999999999999999E-4</v>
      </c>
      <c r="R26">
        <v>20</v>
      </c>
      <c r="S26" t="s">
        <v>98</v>
      </c>
      <c r="AB26">
        <v>1.4E-3</v>
      </c>
      <c r="AM26" t="s">
        <v>418</v>
      </c>
      <c r="AU26">
        <v>1.4E-3</v>
      </c>
      <c r="BH26">
        <v>0.05</v>
      </c>
      <c r="BY26">
        <v>4.0000000000000002E-4</v>
      </c>
      <c r="CC26">
        <v>4.0000000000000002E-4</v>
      </c>
      <c r="CL26" t="s">
        <v>422</v>
      </c>
    </row>
    <row r="27" spans="1:90">
      <c r="A27" t="s">
        <v>99</v>
      </c>
      <c r="B27">
        <v>12.196400000000001</v>
      </c>
      <c r="C27">
        <v>23.927900000000001</v>
      </c>
      <c r="D27">
        <v>7.0960999999999999</v>
      </c>
      <c r="E27">
        <v>0.67810000000000004</v>
      </c>
      <c r="F27">
        <v>0.42380000000000001</v>
      </c>
      <c r="G27">
        <v>0.60050000000000003</v>
      </c>
      <c r="P27">
        <v>5.0000000000000001E-4</v>
      </c>
      <c r="Q27">
        <v>-4.0000000000000002E-4</v>
      </c>
      <c r="R27">
        <v>13</v>
      </c>
      <c r="S27" t="s">
        <v>100</v>
      </c>
      <c r="AB27">
        <v>8.9999999999999998E-4</v>
      </c>
      <c r="AM27" t="s">
        <v>418</v>
      </c>
      <c r="AU27">
        <v>8.9999999999999998E-4</v>
      </c>
      <c r="BH27">
        <v>0.05</v>
      </c>
      <c r="BY27">
        <v>2.9999999999999997E-4</v>
      </c>
      <c r="CC27">
        <v>2.9999999999999997E-4</v>
      </c>
      <c r="CL27" t="s">
        <v>422</v>
      </c>
    </row>
    <row r="28" spans="1:90">
      <c r="A28" t="s">
        <v>101</v>
      </c>
      <c r="B28">
        <v>12.815</v>
      </c>
      <c r="C28">
        <v>23.230899999999998</v>
      </c>
      <c r="D28">
        <v>6.8895</v>
      </c>
      <c r="E28">
        <v>0.67810000000000004</v>
      </c>
      <c r="F28">
        <v>0.42380000000000001</v>
      </c>
      <c r="G28">
        <v>0.60050000000000003</v>
      </c>
      <c r="P28">
        <v>4.0000000000000002E-4</v>
      </c>
      <c r="Q28">
        <v>-2.9999999999999997E-4</v>
      </c>
      <c r="R28">
        <v>11</v>
      </c>
      <c r="S28" t="s">
        <v>102</v>
      </c>
      <c r="AB28">
        <v>5.9999999999999995E-4</v>
      </c>
      <c r="AM28" t="s">
        <v>418</v>
      </c>
      <c r="AQ28">
        <v>9.2144999999999992</v>
      </c>
      <c r="AR28">
        <v>28.9481</v>
      </c>
      <c r="AT28">
        <v>4.6071999999999997</v>
      </c>
      <c r="AU28">
        <v>5.9999999999999995E-4</v>
      </c>
      <c r="BH28">
        <v>0.05</v>
      </c>
      <c r="BY28">
        <v>2.0000000000000001E-4</v>
      </c>
      <c r="CC28">
        <v>2.0000000000000001E-4</v>
      </c>
      <c r="CL28" t="s">
        <v>425</v>
      </c>
    </row>
    <row r="29" spans="1:90">
      <c r="A29" t="s">
        <v>103</v>
      </c>
      <c r="B29">
        <v>9.8650000000000002</v>
      </c>
      <c r="C29">
        <v>20.474499999999999</v>
      </c>
      <c r="D29">
        <v>2.9430999999999998</v>
      </c>
      <c r="E29">
        <v>-0.6784</v>
      </c>
      <c r="F29">
        <v>-0.42159999999999997</v>
      </c>
      <c r="G29">
        <v>-0.60160000000000002</v>
      </c>
      <c r="P29">
        <v>4.0000000000000002E-4</v>
      </c>
      <c r="Q29">
        <v>-2.9999999999999997E-4</v>
      </c>
      <c r="R29">
        <v>8</v>
      </c>
      <c r="S29" t="s">
        <v>104</v>
      </c>
      <c r="AB29">
        <v>6.9999999999999999E-4</v>
      </c>
      <c r="AM29" t="s">
        <v>418</v>
      </c>
      <c r="AQ29">
        <v>1.0135000000000001</v>
      </c>
      <c r="AR29">
        <v>3.1840999999999999</v>
      </c>
      <c r="AT29">
        <v>0.50680000000000003</v>
      </c>
      <c r="AU29">
        <v>6.9999999999999999E-4</v>
      </c>
      <c r="BH29">
        <v>0.05</v>
      </c>
      <c r="BY29">
        <v>2.0000000000000001E-4</v>
      </c>
      <c r="CC29">
        <v>2.0000000000000001E-4</v>
      </c>
      <c r="CL29" t="s">
        <v>425</v>
      </c>
    </row>
    <row r="30" spans="1:90">
      <c r="A30" t="s">
        <v>105</v>
      </c>
      <c r="B30">
        <v>12.4655</v>
      </c>
      <c r="C30">
        <v>23.248899999999999</v>
      </c>
      <c r="D30">
        <v>7.2575000000000003</v>
      </c>
      <c r="E30">
        <v>0.66379999999999995</v>
      </c>
      <c r="F30">
        <v>0.43109999999999998</v>
      </c>
      <c r="G30">
        <v>0.61109999999999998</v>
      </c>
      <c r="P30">
        <v>2.9999999999999997E-4</v>
      </c>
      <c r="Q30">
        <v>-2.9999999999999997E-4</v>
      </c>
      <c r="R30">
        <v>11</v>
      </c>
      <c r="S30" t="s">
        <v>106</v>
      </c>
      <c r="AB30">
        <v>5.9999999999999995E-4</v>
      </c>
      <c r="AM30" t="s">
        <v>418</v>
      </c>
      <c r="AU30">
        <v>5.9999999999999995E-4</v>
      </c>
      <c r="BH30">
        <v>0.05</v>
      </c>
      <c r="BY30">
        <v>2.0000000000000001E-4</v>
      </c>
      <c r="CC30">
        <v>2.0000000000000001E-4</v>
      </c>
      <c r="CL30" t="s">
        <v>422</v>
      </c>
    </row>
    <row r="31" spans="1:90">
      <c r="A31" t="s">
        <v>107</v>
      </c>
      <c r="B31">
        <v>9.3314000000000004</v>
      </c>
      <c r="C31">
        <v>20.615100000000002</v>
      </c>
      <c r="D31">
        <v>3.4569999999999999</v>
      </c>
      <c r="E31">
        <v>-0.66420000000000001</v>
      </c>
      <c r="F31">
        <v>-0.42899999999999999</v>
      </c>
      <c r="G31">
        <v>-0.61219999999999997</v>
      </c>
      <c r="P31">
        <v>8.0000000000000004E-4</v>
      </c>
      <c r="Q31">
        <v>-5.9999999999999995E-4</v>
      </c>
      <c r="R31">
        <v>19</v>
      </c>
      <c r="S31" t="s">
        <v>108</v>
      </c>
      <c r="AB31">
        <v>1.2999999999999999E-3</v>
      </c>
      <c r="AM31" t="s">
        <v>418</v>
      </c>
      <c r="AU31">
        <v>1.2999999999999999E-3</v>
      </c>
      <c r="BH31">
        <v>0.05</v>
      </c>
      <c r="BY31">
        <v>4.0000000000000002E-4</v>
      </c>
      <c r="CC31">
        <v>4.0000000000000002E-4</v>
      </c>
      <c r="CL31" t="s">
        <v>422</v>
      </c>
    </row>
    <row r="32" spans="1:90">
      <c r="A32" t="s">
        <v>109</v>
      </c>
      <c r="B32">
        <v>9.9170999999999996</v>
      </c>
      <c r="C32">
        <v>20.464099999999998</v>
      </c>
      <c r="D32">
        <v>2.9274</v>
      </c>
      <c r="E32">
        <v>-0.66420000000000001</v>
      </c>
      <c r="F32">
        <v>-0.42899999999999999</v>
      </c>
      <c r="G32">
        <v>-0.61219999999999997</v>
      </c>
      <c r="P32">
        <v>2.0000000000000001E-4</v>
      </c>
      <c r="Q32">
        <v>-2.0000000000000001E-4</v>
      </c>
      <c r="R32">
        <v>7</v>
      </c>
      <c r="S32" t="s">
        <v>110</v>
      </c>
      <c r="AB32">
        <v>4.0000000000000002E-4</v>
      </c>
      <c r="AM32" t="s">
        <v>418</v>
      </c>
      <c r="AQ32">
        <v>1.0138</v>
      </c>
      <c r="AR32">
        <v>3.1848999999999998</v>
      </c>
      <c r="AT32">
        <v>0.50690000000000002</v>
      </c>
      <c r="AU32">
        <v>4.0000000000000002E-4</v>
      </c>
      <c r="BH32">
        <v>0.05</v>
      </c>
      <c r="BY32">
        <v>1E-4</v>
      </c>
      <c r="CC32">
        <v>1E-4</v>
      </c>
      <c r="CL32" t="s">
        <v>425</v>
      </c>
    </row>
    <row r="33" spans="1:90">
      <c r="A33" t="s">
        <v>111</v>
      </c>
      <c r="B33">
        <v>12.7742</v>
      </c>
      <c r="C33">
        <v>23.252600000000001</v>
      </c>
      <c r="D33">
        <v>6.9196</v>
      </c>
      <c r="E33">
        <v>0.66379999999999995</v>
      </c>
      <c r="F33">
        <v>0.43109999999999998</v>
      </c>
      <c r="G33">
        <v>0.61109999999999998</v>
      </c>
      <c r="P33">
        <v>5.0000000000000001E-4</v>
      </c>
      <c r="Q33">
        <v>-2.9999999999999997E-4</v>
      </c>
      <c r="R33">
        <v>14</v>
      </c>
      <c r="S33" t="s">
        <v>112</v>
      </c>
      <c r="AB33">
        <v>8.0000000000000004E-4</v>
      </c>
      <c r="AM33" t="s">
        <v>418</v>
      </c>
      <c r="AQ33">
        <v>9.2146000000000008</v>
      </c>
      <c r="AR33">
        <v>28.948499999999999</v>
      </c>
      <c r="AT33">
        <v>4.6073000000000004</v>
      </c>
      <c r="AU33">
        <v>8.0000000000000004E-4</v>
      </c>
      <c r="BH33">
        <v>0.05</v>
      </c>
      <c r="BY33">
        <v>2.0000000000000001E-4</v>
      </c>
      <c r="CC33">
        <v>2.0000000000000001E-4</v>
      </c>
      <c r="CL33" t="s">
        <v>425</v>
      </c>
    </row>
  </sheetData>
  <phoneticPr fontId="1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W176"/>
  <sheetViews>
    <sheetView topLeftCell="I6" workbookViewId="0">
      <pane ySplit="520" topLeftCell="A96" activePane="bottomLeft"/>
      <selection activeCell="H6" sqref="H1:H1048576"/>
      <selection pane="bottomLeft" activeCell="Q83" sqref="Q83"/>
    </sheetView>
  </sheetViews>
  <sheetFormatPr baseColWidth="10" defaultRowHeight="13"/>
  <cols>
    <col min="1" max="1" width="7.28515625" customWidth="1"/>
    <col min="2" max="2" width="34.140625" customWidth="1"/>
    <col min="23" max="23" width="45.7109375" customWidth="1"/>
  </cols>
  <sheetData>
    <row r="1" spans="1:23">
      <c r="A1" t="s">
        <v>552</v>
      </c>
    </row>
    <row r="2" spans="1:23">
      <c r="A2" t="s">
        <v>155</v>
      </c>
    </row>
    <row r="3" spans="1:23">
      <c r="A3" t="s">
        <v>156</v>
      </c>
    </row>
    <row r="4" spans="1:23">
      <c r="A4" t="s">
        <v>642</v>
      </c>
    </row>
    <row r="6" spans="1:23">
      <c r="A6" s="5" t="s">
        <v>317</v>
      </c>
      <c r="B6" s="5" t="s">
        <v>609</v>
      </c>
      <c r="C6" s="5" t="s">
        <v>445</v>
      </c>
      <c r="D6" s="5" t="s">
        <v>446</v>
      </c>
      <c r="E6" s="5" t="s">
        <v>302</v>
      </c>
      <c r="F6" s="5" t="s">
        <v>303</v>
      </c>
      <c r="G6" s="5" t="s">
        <v>304</v>
      </c>
      <c r="H6" s="5" t="s">
        <v>305</v>
      </c>
      <c r="I6" s="5" t="s">
        <v>306</v>
      </c>
      <c r="J6" s="5" t="s">
        <v>307</v>
      </c>
      <c r="K6" s="5" t="s">
        <v>308</v>
      </c>
      <c r="L6" s="5" t="s">
        <v>309</v>
      </c>
      <c r="M6" s="5" t="s">
        <v>310</v>
      </c>
      <c r="N6" s="5" t="s">
        <v>311</v>
      </c>
      <c r="O6" s="5" t="s">
        <v>312</v>
      </c>
      <c r="P6" s="5" t="s">
        <v>313</v>
      </c>
      <c r="Q6" s="6" t="s">
        <v>447</v>
      </c>
      <c r="R6" s="6" t="s">
        <v>698</v>
      </c>
      <c r="S6" s="6" t="s">
        <v>699</v>
      </c>
      <c r="T6" s="6" t="s">
        <v>638</v>
      </c>
      <c r="U6" s="6" t="s">
        <v>607</v>
      </c>
      <c r="V6" s="11" t="s">
        <v>608</v>
      </c>
      <c r="W6" s="6" t="s">
        <v>555</v>
      </c>
    </row>
    <row r="7" spans="1:23">
      <c r="A7" s="8">
        <v>1</v>
      </c>
      <c r="B7" s="7" t="s">
        <v>167</v>
      </c>
      <c r="C7" s="8" t="s">
        <v>610</v>
      </c>
      <c r="D7" s="9">
        <v>38457</v>
      </c>
      <c r="E7" s="8">
        <v>9.8719999999999999</v>
      </c>
      <c r="F7" s="8">
        <v>-7.6307</v>
      </c>
      <c r="G7" s="8">
        <v>0</v>
      </c>
      <c r="H7" s="8">
        <v>0</v>
      </c>
      <c r="I7" s="8">
        <v>0</v>
      </c>
      <c r="J7" s="8">
        <v>1</v>
      </c>
      <c r="K7" s="8"/>
      <c r="L7" s="8"/>
      <c r="M7" s="8"/>
      <c r="N7" s="8"/>
      <c r="O7" s="8"/>
      <c r="P7" s="8"/>
      <c r="Q7" s="8">
        <v>33</v>
      </c>
      <c r="R7" s="8">
        <v>6.9999999999999999E-4</v>
      </c>
      <c r="S7" s="8">
        <v>-8.0000000000000004E-4</v>
      </c>
      <c r="T7" s="8">
        <v>1.5E-3</v>
      </c>
      <c r="U7" s="8">
        <v>2.9999999999999997E-4</v>
      </c>
      <c r="V7" s="12">
        <v>2.9999999999999997E-4</v>
      </c>
      <c r="W7" s="8"/>
    </row>
    <row r="8" spans="1:23">
      <c r="A8" s="8">
        <v>2</v>
      </c>
      <c r="B8" s="8" t="s">
        <v>161</v>
      </c>
      <c r="C8" s="8" t="s">
        <v>162</v>
      </c>
      <c r="D8" s="9">
        <v>38457</v>
      </c>
      <c r="E8" s="8">
        <v>8.1273999999999997</v>
      </c>
      <c r="F8" s="8">
        <v>-7.9154999999999998</v>
      </c>
      <c r="G8" s="8">
        <v>0</v>
      </c>
      <c r="H8" s="8">
        <v>0</v>
      </c>
      <c r="I8" s="8">
        <v>0</v>
      </c>
      <c r="J8" s="8">
        <v>1</v>
      </c>
      <c r="K8" s="8"/>
      <c r="L8" s="8"/>
      <c r="M8" s="8"/>
      <c r="N8" s="8"/>
      <c r="O8" s="8"/>
      <c r="P8" s="8"/>
      <c r="Q8" s="8">
        <v>21</v>
      </c>
      <c r="R8" s="8">
        <v>6.9999999999999999E-4</v>
      </c>
      <c r="S8" s="8">
        <v>-5.9999999999999995E-4</v>
      </c>
      <c r="T8" s="8">
        <v>1.2999999999999999E-3</v>
      </c>
      <c r="U8" s="8">
        <v>2.9999999999999997E-4</v>
      </c>
      <c r="V8" s="12">
        <v>2.9999999999999997E-4</v>
      </c>
      <c r="W8" s="8"/>
    </row>
    <row r="9" spans="1:23">
      <c r="A9" s="8">
        <v>3</v>
      </c>
      <c r="B9" s="8" t="s">
        <v>553</v>
      </c>
      <c r="C9" s="8" t="s">
        <v>162</v>
      </c>
      <c r="D9" s="9">
        <v>38485</v>
      </c>
      <c r="E9" s="8">
        <v>9.9586000000000006</v>
      </c>
      <c r="F9" s="8">
        <v>-7.6346999999999996</v>
      </c>
      <c r="G9" s="8">
        <v>0</v>
      </c>
      <c r="H9" s="8">
        <v>0</v>
      </c>
      <c r="I9" s="8">
        <v>0</v>
      </c>
      <c r="J9" s="8">
        <v>1</v>
      </c>
      <c r="K9" s="8"/>
      <c r="L9" s="8"/>
      <c r="M9" s="8"/>
      <c r="N9" s="8"/>
      <c r="O9" s="8"/>
      <c r="P9" s="8"/>
      <c r="Q9" s="8">
        <v>22</v>
      </c>
      <c r="R9" s="8">
        <v>1.5E-3</v>
      </c>
      <c r="S9" s="8">
        <v>-1.1000000000000001E-3</v>
      </c>
      <c r="T9" s="8">
        <v>2.5999999999999999E-3</v>
      </c>
      <c r="U9" s="8">
        <v>5.9999999999999995E-4</v>
      </c>
      <c r="V9" s="12">
        <v>6.9999999999999999E-4</v>
      </c>
      <c r="W9" s="8" t="s">
        <v>640</v>
      </c>
    </row>
    <row r="10" spans="1:23">
      <c r="A10" s="8">
        <v>4</v>
      </c>
      <c r="B10" s="8" t="s">
        <v>553</v>
      </c>
      <c r="C10" s="8" t="s">
        <v>550</v>
      </c>
      <c r="D10" s="9">
        <v>38485</v>
      </c>
      <c r="E10" s="8">
        <v>10.081200000000001</v>
      </c>
      <c r="F10" s="8">
        <v>-7.5643000000000002</v>
      </c>
      <c r="G10" s="8">
        <v>2.2000000000000001E-3</v>
      </c>
      <c r="H10" s="8">
        <v>0</v>
      </c>
      <c r="I10" s="8">
        <v>1E-4</v>
      </c>
      <c r="J10" s="8">
        <v>1</v>
      </c>
      <c r="K10" s="8"/>
      <c r="L10" s="8"/>
      <c r="M10" s="8"/>
      <c r="N10" s="8"/>
      <c r="O10" s="8"/>
      <c r="P10" s="8"/>
      <c r="Q10" s="8">
        <v>24</v>
      </c>
      <c r="R10" s="8">
        <v>1.6999999999999999E-3</v>
      </c>
      <c r="S10" s="8">
        <v>-2.0999999999999999E-3</v>
      </c>
      <c r="T10">
        <v>3.8E-3</v>
      </c>
      <c r="U10" s="8">
        <v>1.1999999999999999E-3</v>
      </c>
      <c r="V10">
        <v>1.1999999999999999E-3</v>
      </c>
      <c r="W10" s="8" t="s">
        <v>316</v>
      </c>
    </row>
    <row r="11" spans="1:23">
      <c r="A11" s="8">
        <v>5</v>
      </c>
      <c r="B11" s="8" t="s">
        <v>553</v>
      </c>
      <c r="C11" s="8" t="s">
        <v>550</v>
      </c>
      <c r="D11" s="9">
        <v>38486</v>
      </c>
      <c r="E11" s="8">
        <v>7.1755000000000004</v>
      </c>
      <c r="F11" s="8">
        <v>-5.7308000000000003</v>
      </c>
      <c r="G11" s="8">
        <v>0</v>
      </c>
      <c r="H11" s="8">
        <v>0</v>
      </c>
      <c r="I11" s="8">
        <v>0</v>
      </c>
      <c r="J11" s="8">
        <v>1</v>
      </c>
      <c r="K11" s="8"/>
      <c r="L11" s="8"/>
      <c r="M11" s="8"/>
      <c r="N11" s="8"/>
      <c r="O11" s="8"/>
      <c r="P11" s="8"/>
      <c r="Q11">
        <v>22</v>
      </c>
      <c r="R11" s="13">
        <v>1.1000000000000001E-3</v>
      </c>
      <c r="S11" s="13">
        <v>-1.5E-3</v>
      </c>
      <c r="T11" s="13">
        <v>2.5999999999999999E-3</v>
      </c>
      <c r="U11" s="13">
        <v>8.9999999999999998E-4</v>
      </c>
      <c r="V11" s="13">
        <v>8.9999999999999998E-4</v>
      </c>
      <c r="W11" s="8"/>
    </row>
    <row r="12" spans="1:23">
      <c r="A12" s="8">
        <v>6</v>
      </c>
      <c r="B12" s="8" t="s">
        <v>124</v>
      </c>
      <c r="C12" s="8" t="s">
        <v>125</v>
      </c>
      <c r="D12" s="9">
        <v>38499</v>
      </c>
      <c r="E12" s="8">
        <v>9.6649999999999991</v>
      </c>
      <c r="F12" s="8">
        <v>-8.2986000000000004</v>
      </c>
      <c r="G12" s="8">
        <v>0</v>
      </c>
      <c r="H12" s="8">
        <v>0</v>
      </c>
      <c r="I12" s="8">
        <v>0</v>
      </c>
      <c r="J12" s="8">
        <v>1</v>
      </c>
      <c r="K12" s="8"/>
      <c r="L12" s="8"/>
      <c r="M12" s="8"/>
      <c r="N12" s="8"/>
      <c r="O12" s="8"/>
      <c r="P12" s="8"/>
      <c r="Q12" s="8">
        <v>23</v>
      </c>
      <c r="R12" s="8">
        <v>4.0000000000000002E-4</v>
      </c>
      <c r="S12" s="8">
        <v>-6.9999999999999999E-4</v>
      </c>
      <c r="T12" s="8">
        <v>1.1000000000000001E-3</v>
      </c>
      <c r="U12" s="8">
        <v>2.9999999999999997E-4</v>
      </c>
      <c r="V12" s="8">
        <v>2.9999999999999997E-4</v>
      </c>
      <c r="W12" s="8" t="s">
        <v>126</v>
      </c>
    </row>
    <row r="13" spans="1:23">
      <c r="A13" s="8">
        <v>7</v>
      </c>
      <c r="B13" s="8" t="s">
        <v>432</v>
      </c>
      <c r="C13" s="8" t="s">
        <v>433</v>
      </c>
      <c r="D13" s="9">
        <v>38500</v>
      </c>
      <c r="E13" s="8">
        <v>8.5252999999999997</v>
      </c>
      <c r="F13" s="8">
        <v>-7.4996</v>
      </c>
      <c r="G13" s="8">
        <v>0</v>
      </c>
      <c r="H13" s="8">
        <v>0</v>
      </c>
      <c r="I13" s="8">
        <v>0</v>
      </c>
      <c r="J13" s="8">
        <v>1</v>
      </c>
      <c r="K13" s="8"/>
      <c r="L13" s="8"/>
      <c r="M13" s="8"/>
      <c r="N13" s="8"/>
      <c r="O13" s="8"/>
      <c r="P13" s="8"/>
      <c r="Q13">
        <v>26</v>
      </c>
      <c r="R13" s="8">
        <v>6.9999999999999999E-4</v>
      </c>
      <c r="S13" s="8">
        <v>-1.1000000000000001E-3</v>
      </c>
      <c r="T13">
        <v>1.8E-3</v>
      </c>
      <c r="U13" s="8">
        <v>5.0000000000000001E-4</v>
      </c>
      <c r="V13" s="8">
        <v>5.0000000000000001E-4</v>
      </c>
      <c r="W13" s="8"/>
    </row>
    <row r="14" spans="1:23">
      <c r="A14" s="8">
        <v>8</v>
      </c>
      <c r="B14" s="8" t="s">
        <v>432</v>
      </c>
      <c r="C14" s="8" t="s">
        <v>433</v>
      </c>
      <c r="D14" s="9">
        <v>38507</v>
      </c>
      <c r="E14" s="8">
        <v>11.8323</v>
      </c>
      <c r="F14" s="8">
        <v>-8.0459999999999994</v>
      </c>
      <c r="G14" s="8">
        <v>0</v>
      </c>
      <c r="H14" s="8">
        <v>0</v>
      </c>
      <c r="I14" s="8">
        <v>0</v>
      </c>
      <c r="J14" s="8">
        <v>1</v>
      </c>
      <c r="K14" s="8"/>
      <c r="L14" s="8"/>
      <c r="M14" s="8"/>
      <c r="N14" s="8"/>
      <c r="O14" s="8"/>
      <c r="P14" s="8"/>
      <c r="Q14" s="8">
        <v>24</v>
      </c>
      <c r="R14" s="8">
        <v>8.0000000000000004E-4</v>
      </c>
      <c r="S14" s="8">
        <v>-8.0000000000000004E-4</v>
      </c>
      <c r="T14" s="8">
        <v>1.5E-3</v>
      </c>
      <c r="U14">
        <v>2.9999999999999997E-4</v>
      </c>
      <c r="V14" s="8">
        <v>2.9999999999999997E-4</v>
      </c>
      <c r="W14" s="8"/>
    </row>
    <row r="15" spans="1:23">
      <c r="A15" s="8">
        <v>9</v>
      </c>
      <c r="B15" s="8" t="s">
        <v>432</v>
      </c>
      <c r="C15" s="8" t="s">
        <v>433</v>
      </c>
      <c r="D15" s="9">
        <v>38507</v>
      </c>
      <c r="E15" s="8">
        <v>10.5871</v>
      </c>
      <c r="F15" s="8">
        <v>-7.8909000000000002</v>
      </c>
      <c r="G15" s="8">
        <v>0</v>
      </c>
      <c r="H15" s="8">
        <v>0</v>
      </c>
      <c r="I15" s="8">
        <v>0</v>
      </c>
      <c r="J15" s="8">
        <v>1</v>
      </c>
      <c r="K15" s="8"/>
      <c r="L15" s="8"/>
      <c r="M15" s="8"/>
      <c r="N15" s="8"/>
      <c r="O15" s="8"/>
      <c r="P15" s="8"/>
      <c r="Q15" s="8">
        <v>23</v>
      </c>
      <c r="R15" s="8">
        <v>5.9999999999999995E-4</v>
      </c>
      <c r="S15" s="8">
        <v>-1.1000000000000001E-3</v>
      </c>
      <c r="T15">
        <v>1.8E-3</v>
      </c>
      <c r="U15" s="8">
        <v>5.0000000000000001E-4</v>
      </c>
      <c r="V15">
        <v>5.0000000000000001E-4</v>
      </c>
      <c r="W15" s="8"/>
    </row>
    <row r="16" spans="1:23">
      <c r="A16" s="8">
        <v>10</v>
      </c>
      <c r="B16" s="8" t="s">
        <v>113</v>
      </c>
      <c r="C16" s="8" t="s">
        <v>114</v>
      </c>
      <c r="D16" s="9">
        <v>38594</v>
      </c>
      <c r="E16" s="8">
        <v>16.463799999999999</v>
      </c>
      <c r="F16" s="8">
        <v>-5.1574999999999998</v>
      </c>
      <c r="G16" s="8">
        <v>0</v>
      </c>
      <c r="H16" s="8">
        <v>0</v>
      </c>
      <c r="I16" s="8">
        <v>0</v>
      </c>
      <c r="J16" s="8">
        <v>1</v>
      </c>
      <c r="K16" s="8"/>
      <c r="L16" s="8"/>
      <c r="M16" s="8"/>
      <c r="N16" s="8"/>
      <c r="O16" s="8"/>
      <c r="P16" s="8"/>
      <c r="Q16" s="8">
        <v>31</v>
      </c>
      <c r="R16" s="8">
        <v>8.9999999999999998E-4</v>
      </c>
      <c r="S16" s="8">
        <v>-8.0000000000000004E-4</v>
      </c>
      <c r="T16" s="8">
        <v>1.6999999999999999E-3</v>
      </c>
      <c r="U16">
        <v>4.0000000000000002E-4</v>
      </c>
      <c r="V16" s="8">
        <v>4.0000000000000002E-4</v>
      </c>
      <c r="W16" s="8"/>
    </row>
    <row r="17" spans="1:23">
      <c r="A17" s="8"/>
      <c r="B17" s="8"/>
      <c r="C17" s="8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12"/>
      <c r="W17" s="8"/>
    </row>
    <row r="18" spans="1:23">
      <c r="A18" s="8">
        <v>1</v>
      </c>
      <c r="B18" s="7" t="s">
        <v>328</v>
      </c>
      <c r="C18" s="8" t="s">
        <v>1</v>
      </c>
      <c r="D18" s="9">
        <v>38457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1</v>
      </c>
      <c r="K18" s="8"/>
      <c r="L18" s="8"/>
      <c r="M18" s="8"/>
      <c r="N18" s="8"/>
      <c r="O18" s="8"/>
      <c r="P18" s="8"/>
      <c r="Q18" s="8">
        <v>5</v>
      </c>
      <c r="R18" s="8">
        <v>0</v>
      </c>
      <c r="S18" s="8">
        <v>0</v>
      </c>
      <c r="T18" s="8">
        <v>0</v>
      </c>
      <c r="U18" s="8">
        <v>0</v>
      </c>
      <c r="V18" s="12">
        <v>0</v>
      </c>
      <c r="W18" s="8"/>
    </row>
    <row r="19" spans="1:23">
      <c r="A19" s="8">
        <v>2</v>
      </c>
      <c r="B19" s="8" t="s">
        <v>163</v>
      </c>
      <c r="C19" s="8" t="s">
        <v>164</v>
      </c>
      <c r="D19" s="9">
        <v>38457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1</v>
      </c>
      <c r="K19" s="8"/>
      <c r="L19" s="8"/>
      <c r="M19" s="8"/>
      <c r="N19" s="8"/>
      <c r="O19" s="8"/>
      <c r="P19" s="8"/>
      <c r="Q19" s="8">
        <v>4</v>
      </c>
      <c r="R19" s="8">
        <v>2.0000000000000001E-4</v>
      </c>
      <c r="S19" s="8">
        <v>-2.0000000000000001E-4</v>
      </c>
      <c r="T19" s="8">
        <v>4.0000000000000002E-4</v>
      </c>
      <c r="U19" s="8">
        <v>2.0000000000000001E-4</v>
      </c>
      <c r="V19" s="12">
        <v>2.0000000000000001E-4</v>
      </c>
      <c r="W19" s="8"/>
    </row>
    <row r="20" spans="1:23">
      <c r="A20" s="8">
        <v>3</v>
      </c>
      <c r="B20" s="8" t="s">
        <v>554</v>
      </c>
      <c r="C20" s="8" t="s">
        <v>164</v>
      </c>
      <c r="D20" s="9">
        <v>38485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1</v>
      </c>
      <c r="K20" s="8"/>
      <c r="L20" s="8"/>
      <c r="M20" s="8"/>
      <c r="N20" s="8"/>
      <c r="O20" s="8"/>
      <c r="P20" s="8"/>
      <c r="Q20" s="8">
        <v>7</v>
      </c>
      <c r="R20" s="8">
        <v>1.4E-3</v>
      </c>
      <c r="S20" s="8">
        <v>-2.3999999999999998E-3</v>
      </c>
      <c r="T20" s="8">
        <v>3.8E-3</v>
      </c>
      <c r="U20">
        <v>1.2999999999999999E-3</v>
      </c>
      <c r="V20" s="8">
        <v>1.4E-3</v>
      </c>
      <c r="W20" s="8" t="s">
        <v>640</v>
      </c>
    </row>
    <row r="21" spans="1:23">
      <c r="A21" s="8">
        <v>4</v>
      </c>
      <c r="B21" s="8" t="s">
        <v>163</v>
      </c>
      <c r="C21" s="8" t="s">
        <v>551</v>
      </c>
      <c r="D21" s="9">
        <v>38485</v>
      </c>
      <c r="E21" s="8">
        <v>-3.8999999999999998E-3</v>
      </c>
      <c r="F21" s="8">
        <v>4.1000000000000003E-3</v>
      </c>
      <c r="G21" s="8">
        <v>1.6000000000000001E-3</v>
      </c>
      <c r="H21" s="8">
        <v>0</v>
      </c>
      <c r="I21" s="8">
        <v>1E-4</v>
      </c>
      <c r="J21" s="8">
        <v>1</v>
      </c>
      <c r="K21" s="8"/>
      <c r="L21" s="8"/>
      <c r="M21" s="8"/>
      <c r="N21" s="8"/>
      <c r="O21" s="8"/>
      <c r="P21" s="8"/>
      <c r="Q21">
        <v>5</v>
      </c>
      <c r="R21" s="8">
        <v>8.9999999999999998E-4</v>
      </c>
      <c r="S21" s="8">
        <v>-1.1000000000000001E-3</v>
      </c>
      <c r="T21">
        <v>2E-3</v>
      </c>
      <c r="U21" s="8">
        <v>8.9999999999999998E-4</v>
      </c>
      <c r="V21" s="8">
        <v>1E-3</v>
      </c>
      <c r="W21" s="8" t="s">
        <v>316</v>
      </c>
    </row>
    <row r="22" spans="1:23">
      <c r="A22" s="8">
        <v>5</v>
      </c>
      <c r="B22" s="8" t="s">
        <v>554</v>
      </c>
      <c r="C22" s="8" t="s">
        <v>551</v>
      </c>
      <c r="D22" s="9">
        <v>38486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1</v>
      </c>
      <c r="K22" s="8"/>
      <c r="L22" s="8"/>
      <c r="M22" s="8"/>
      <c r="N22" s="8"/>
      <c r="O22" s="8"/>
      <c r="P22" s="8"/>
      <c r="Q22" s="13">
        <v>8</v>
      </c>
      <c r="R22" s="13">
        <v>5.0000000000000001E-4</v>
      </c>
      <c r="S22" s="13">
        <v>-4.0000000000000002E-4</v>
      </c>
      <c r="T22" s="13">
        <v>8.9999999999999998E-4</v>
      </c>
      <c r="U22">
        <v>2.9999999999999997E-4</v>
      </c>
      <c r="V22" s="13">
        <v>2.9999999999999997E-4</v>
      </c>
      <c r="W22" s="8"/>
    </row>
    <row r="23" spans="1:23">
      <c r="A23" s="8">
        <v>6</v>
      </c>
      <c r="B23" s="8" t="s">
        <v>127</v>
      </c>
      <c r="C23" s="8" t="s">
        <v>128</v>
      </c>
      <c r="D23" s="9">
        <v>38499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1</v>
      </c>
      <c r="K23" s="8"/>
      <c r="L23" s="8"/>
      <c r="M23" s="8"/>
      <c r="N23" s="8"/>
      <c r="O23" s="8"/>
      <c r="P23" s="8"/>
      <c r="Q23" s="8">
        <v>4</v>
      </c>
      <c r="R23" s="8">
        <v>2.0000000000000001E-4</v>
      </c>
      <c r="S23" s="8">
        <v>-2.9999999999999997E-4</v>
      </c>
      <c r="T23" s="8">
        <v>5.0000000000000001E-4</v>
      </c>
      <c r="U23" s="8">
        <v>2.0000000000000001E-4</v>
      </c>
      <c r="V23" s="8">
        <v>2.9999999999999997E-4</v>
      </c>
      <c r="W23" s="8" t="s">
        <v>126</v>
      </c>
    </row>
    <row r="24" spans="1:23">
      <c r="A24" s="8">
        <v>7</v>
      </c>
      <c r="B24" s="8" t="s">
        <v>434</v>
      </c>
      <c r="C24" s="8" t="s">
        <v>435</v>
      </c>
      <c r="D24" s="9">
        <v>38500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1</v>
      </c>
      <c r="K24" s="8"/>
      <c r="L24" s="8"/>
      <c r="M24" s="8"/>
      <c r="N24" s="8"/>
      <c r="O24" s="8"/>
      <c r="P24" s="8"/>
      <c r="Q24">
        <v>4</v>
      </c>
      <c r="R24" s="8">
        <v>0</v>
      </c>
      <c r="S24" s="8">
        <v>0</v>
      </c>
      <c r="T24" s="8">
        <v>1E-4</v>
      </c>
      <c r="U24" s="8">
        <v>0</v>
      </c>
      <c r="V24" s="8">
        <v>0</v>
      </c>
      <c r="W24" s="8"/>
    </row>
    <row r="25" spans="1:23">
      <c r="A25" s="8">
        <v>8</v>
      </c>
      <c r="B25" s="8" t="s">
        <v>434</v>
      </c>
      <c r="C25" s="8" t="s">
        <v>435</v>
      </c>
      <c r="D25" s="9">
        <v>38507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1</v>
      </c>
      <c r="K25" s="8"/>
      <c r="L25" s="8"/>
      <c r="M25" s="8"/>
      <c r="N25" s="8"/>
      <c r="O25" s="8"/>
      <c r="P25" s="8"/>
      <c r="Q25" s="8">
        <v>4</v>
      </c>
      <c r="R25" s="8">
        <v>1E-4</v>
      </c>
      <c r="S25" s="8">
        <v>-1E-4</v>
      </c>
      <c r="T25">
        <v>2.0000000000000001E-4</v>
      </c>
      <c r="U25" s="8">
        <v>1E-4</v>
      </c>
      <c r="V25">
        <v>1E-4</v>
      </c>
      <c r="W25" s="8"/>
    </row>
    <row r="26" spans="1:23">
      <c r="A26" s="8">
        <v>9</v>
      </c>
      <c r="B26" s="8" t="s">
        <v>434</v>
      </c>
      <c r="C26" s="8" t="s">
        <v>435</v>
      </c>
      <c r="D26" s="9">
        <v>38507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</v>
      </c>
      <c r="K26" s="8"/>
      <c r="L26" s="8"/>
      <c r="M26" s="8"/>
      <c r="N26" s="8"/>
      <c r="O26" s="8"/>
      <c r="P26" s="8"/>
      <c r="Q26">
        <v>4</v>
      </c>
      <c r="R26" s="13">
        <v>4.0000000000000002E-4</v>
      </c>
      <c r="S26" s="13">
        <v>-4.0000000000000002E-4</v>
      </c>
      <c r="T26" s="8">
        <v>8.0000000000000004E-4</v>
      </c>
      <c r="U26" s="8">
        <v>4.0000000000000002E-4</v>
      </c>
      <c r="V26" s="8">
        <v>4.0000000000000002E-4</v>
      </c>
      <c r="W26" s="8"/>
    </row>
    <row r="27" spans="1:23">
      <c r="A27" s="8">
        <v>10</v>
      </c>
      <c r="B27" s="8" t="s">
        <v>0</v>
      </c>
      <c r="C27" s="8" t="s">
        <v>2</v>
      </c>
      <c r="D27" s="9">
        <v>38594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1</v>
      </c>
      <c r="K27" s="8"/>
      <c r="L27" s="8"/>
      <c r="M27" s="8"/>
      <c r="N27" s="8"/>
      <c r="O27" s="8"/>
      <c r="P27" s="8"/>
      <c r="Q27" s="8">
        <v>4</v>
      </c>
      <c r="R27" s="8">
        <v>8.0000000000000004E-4</v>
      </c>
      <c r="S27" s="8">
        <v>-8.0000000000000004E-4</v>
      </c>
      <c r="T27" s="8">
        <v>1.5E-3</v>
      </c>
      <c r="U27" s="8">
        <v>6.9999999999999999E-4</v>
      </c>
      <c r="V27" s="8">
        <v>8.0000000000000004E-4</v>
      </c>
      <c r="W27" s="8"/>
    </row>
    <row r="28" spans="1:23">
      <c r="A28" s="8"/>
      <c r="B28" s="8"/>
      <c r="C28" s="8"/>
      <c r="D28" s="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12"/>
      <c r="W28" s="8"/>
    </row>
    <row r="29" spans="1:23">
      <c r="A29" s="8">
        <v>1</v>
      </c>
      <c r="B29" s="7" t="s">
        <v>329</v>
      </c>
      <c r="C29" s="8" t="s">
        <v>502</v>
      </c>
      <c r="D29" s="9">
        <v>38457</v>
      </c>
      <c r="E29" s="8">
        <v>19.683499999999999</v>
      </c>
      <c r="F29" s="8">
        <v>-15.7468</v>
      </c>
      <c r="G29" s="8">
        <v>0</v>
      </c>
      <c r="H29" s="8">
        <v>0</v>
      </c>
      <c r="I29" s="8">
        <v>0</v>
      </c>
      <c r="J29" s="8">
        <v>1</v>
      </c>
      <c r="K29" s="8"/>
      <c r="L29" s="8"/>
      <c r="M29" s="8"/>
      <c r="N29" s="8"/>
      <c r="O29" s="8"/>
      <c r="P29" s="8"/>
      <c r="Q29" s="8">
        <v>5</v>
      </c>
      <c r="R29" s="8">
        <v>2.0000000000000001E-4</v>
      </c>
      <c r="S29" s="8">
        <v>-2.0000000000000001E-4</v>
      </c>
      <c r="T29" s="8">
        <v>4.0000000000000002E-4</v>
      </c>
      <c r="U29" s="8">
        <v>2.0000000000000001E-4</v>
      </c>
      <c r="V29" s="12">
        <v>2.0000000000000001E-4</v>
      </c>
      <c r="W29" s="8"/>
    </row>
    <row r="30" spans="1:23">
      <c r="A30" s="8">
        <v>2</v>
      </c>
      <c r="B30" s="8" t="s">
        <v>165</v>
      </c>
      <c r="C30" s="8" t="s">
        <v>166</v>
      </c>
      <c r="D30" s="9">
        <v>38457</v>
      </c>
      <c r="E30" s="8">
        <v>19.6844</v>
      </c>
      <c r="F30" s="8">
        <v>-15.7475</v>
      </c>
      <c r="G30" s="8">
        <v>0</v>
      </c>
      <c r="H30" s="8">
        <v>0</v>
      </c>
      <c r="I30" s="8">
        <v>0</v>
      </c>
      <c r="J30" s="8">
        <v>1</v>
      </c>
      <c r="K30" s="8"/>
      <c r="L30" s="8"/>
      <c r="M30" s="8"/>
      <c r="N30" s="8"/>
      <c r="O30" s="8"/>
      <c r="P30" s="8"/>
      <c r="Q30" s="8">
        <v>4</v>
      </c>
      <c r="R30" s="8">
        <v>0</v>
      </c>
      <c r="S30" s="8">
        <v>0</v>
      </c>
      <c r="T30" s="8">
        <v>1E-4</v>
      </c>
      <c r="U30" s="8">
        <v>0</v>
      </c>
      <c r="V30" s="12">
        <v>0</v>
      </c>
      <c r="W30" s="8"/>
    </row>
    <row r="31" spans="1:23">
      <c r="A31" s="8">
        <v>3</v>
      </c>
      <c r="B31" s="8" t="s">
        <v>165</v>
      </c>
      <c r="C31" s="8" t="s">
        <v>556</v>
      </c>
      <c r="D31" s="9">
        <v>38485</v>
      </c>
      <c r="E31" s="8">
        <v>19.6812</v>
      </c>
      <c r="F31" s="8">
        <v>-15.744899999999999</v>
      </c>
      <c r="G31" s="8">
        <v>0</v>
      </c>
      <c r="H31" s="8">
        <v>0</v>
      </c>
      <c r="I31" s="8">
        <v>0</v>
      </c>
      <c r="J31" s="8">
        <v>1</v>
      </c>
      <c r="K31" s="8"/>
      <c r="L31" s="8"/>
      <c r="M31" s="8"/>
      <c r="N31" s="8">
        <v>0.79890000000000005</v>
      </c>
      <c r="O31" s="8">
        <v>-0.60140000000000005</v>
      </c>
      <c r="P31" s="8">
        <v>0</v>
      </c>
      <c r="Q31" s="8">
        <v>6</v>
      </c>
      <c r="R31" s="8">
        <v>1.6999999999999999E-3</v>
      </c>
      <c r="S31" s="8">
        <v>-1.6999999999999999E-3</v>
      </c>
      <c r="T31" s="8">
        <v>3.3999999999999998E-3</v>
      </c>
      <c r="U31" s="8"/>
      <c r="V31" s="12"/>
      <c r="W31" s="8" t="s">
        <v>640</v>
      </c>
    </row>
    <row r="32" spans="1:23">
      <c r="A32" s="8">
        <v>4</v>
      </c>
      <c r="B32" s="8" t="s">
        <v>318</v>
      </c>
      <c r="C32" s="8" t="s">
        <v>551</v>
      </c>
      <c r="D32" s="9">
        <v>38485</v>
      </c>
      <c r="E32" s="8">
        <v>19.680700000000002</v>
      </c>
      <c r="F32" s="8">
        <v>-15.7402</v>
      </c>
      <c r="G32" s="8">
        <v>2.8999999999999998E-3</v>
      </c>
      <c r="H32" s="8">
        <v>0</v>
      </c>
      <c r="I32" s="8">
        <v>1E-4</v>
      </c>
      <c r="J32" s="8">
        <v>1</v>
      </c>
      <c r="K32" s="8"/>
      <c r="L32" s="8"/>
      <c r="M32" s="8"/>
      <c r="N32" s="8"/>
      <c r="O32" s="8"/>
      <c r="P32" s="8"/>
      <c r="Q32">
        <v>6</v>
      </c>
      <c r="R32" s="8">
        <v>7.1000000000000004E-3</v>
      </c>
      <c r="S32" s="8">
        <v>-3.8999999999999998E-3</v>
      </c>
      <c r="T32">
        <v>1.0999999999999999E-2</v>
      </c>
      <c r="U32" s="8">
        <v>3.8999999999999998E-3</v>
      </c>
      <c r="V32" s="8">
        <v>4.1999999999999997E-3</v>
      </c>
      <c r="W32" s="8" t="s">
        <v>316</v>
      </c>
    </row>
    <row r="33" spans="1:23">
      <c r="A33" s="8">
        <v>5</v>
      </c>
      <c r="B33" s="8" t="s">
        <v>663</v>
      </c>
      <c r="C33" s="8" t="s">
        <v>551</v>
      </c>
      <c r="D33" s="9">
        <v>38486</v>
      </c>
      <c r="E33" s="8">
        <v>19.685199999999998</v>
      </c>
      <c r="F33" s="8">
        <v>-15.748200000000001</v>
      </c>
      <c r="G33" s="8">
        <v>0</v>
      </c>
      <c r="H33" s="8">
        <v>0</v>
      </c>
      <c r="I33" s="8">
        <v>0</v>
      </c>
      <c r="J33" s="8">
        <v>1</v>
      </c>
      <c r="K33" s="8"/>
      <c r="L33" s="8"/>
      <c r="M33" s="8"/>
      <c r="N33" s="8"/>
      <c r="O33" s="8"/>
      <c r="P33" s="8"/>
      <c r="Q33" s="8">
        <v>4</v>
      </c>
      <c r="R33" s="8">
        <v>2.0000000000000001E-4</v>
      </c>
      <c r="S33" s="8">
        <v>-2.0000000000000001E-4</v>
      </c>
      <c r="T33" s="13">
        <v>2.9999999999999997E-4</v>
      </c>
      <c r="U33" s="13">
        <v>2.0000000000000001E-4</v>
      </c>
      <c r="V33">
        <v>2.0000000000000001E-4</v>
      </c>
      <c r="W33" s="8"/>
    </row>
    <row r="34" spans="1:23">
      <c r="A34" s="13">
        <v>6</v>
      </c>
      <c r="B34" s="13" t="s">
        <v>129</v>
      </c>
      <c r="C34" s="13" t="s">
        <v>128</v>
      </c>
      <c r="D34" s="14">
        <v>38499</v>
      </c>
      <c r="E34" s="13">
        <v>19.684999999999999</v>
      </c>
      <c r="F34" s="13">
        <v>-15.747999999999999</v>
      </c>
      <c r="G34" s="13">
        <v>0</v>
      </c>
      <c r="H34" s="13">
        <v>0</v>
      </c>
      <c r="I34" s="13">
        <v>0</v>
      </c>
      <c r="J34" s="13">
        <v>1</v>
      </c>
      <c r="K34" s="13"/>
      <c r="L34" s="13"/>
      <c r="M34" s="13"/>
      <c r="N34" s="13"/>
      <c r="O34" s="13"/>
      <c r="P34" s="13"/>
      <c r="Q34">
        <v>4</v>
      </c>
      <c r="R34" s="13">
        <v>1E-4</v>
      </c>
      <c r="S34" s="13">
        <v>-1E-4</v>
      </c>
      <c r="T34" s="13">
        <v>2.9999999999999997E-4</v>
      </c>
      <c r="U34" s="13">
        <v>1E-4</v>
      </c>
      <c r="V34" s="13">
        <v>1E-4</v>
      </c>
      <c r="W34" s="13" t="s">
        <v>126</v>
      </c>
    </row>
    <row r="35" spans="1:23" s="32" customFormat="1">
      <c r="A35" s="8">
        <v>7</v>
      </c>
      <c r="B35" s="8" t="s">
        <v>436</v>
      </c>
      <c r="C35" s="8" t="s">
        <v>435</v>
      </c>
      <c r="D35" s="9">
        <v>38500</v>
      </c>
      <c r="E35" s="8">
        <v>19.684699999999999</v>
      </c>
      <c r="F35" s="8">
        <v>-15.7478</v>
      </c>
      <c r="G35" s="8">
        <v>0</v>
      </c>
      <c r="H35" s="8">
        <v>0</v>
      </c>
      <c r="I35" s="8">
        <v>0</v>
      </c>
      <c r="J35" s="8">
        <v>1</v>
      </c>
      <c r="K35" s="8"/>
      <c r="L35" s="8"/>
      <c r="M35" s="8"/>
      <c r="N35" s="8"/>
      <c r="O35" s="8"/>
      <c r="P35" s="8"/>
      <c r="Q35" s="8">
        <v>4</v>
      </c>
      <c r="R35" s="8">
        <v>1E-4</v>
      </c>
      <c r="S35" s="8">
        <v>-1E-4</v>
      </c>
      <c r="T35" s="8">
        <v>1E-4</v>
      </c>
      <c r="U35" s="8">
        <v>1E-4</v>
      </c>
      <c r="V35" s="8">
        <v>1E-4</v>
      </c>
      <c r="W35" s="8"/>
    </row>
    <row r="36" spans="1:23" s="32" customFormat="1">
      <c r="A36" s="28">
        <v>8</v>
      </c>
      <c r="B36" s="28" t="s">
        <v>361</v>
      </c>
      <c r="C36" s="28" t="s">
        <v>435</v>
      </c>
      <c r="D36" s="29">
        <v>38507</v>
      </c>
      <c r="E36" s="28">
        <v>19.684899999999999</v>
      </c>
      <c r="F36" s="28">
        <v>-15.7479</v>
      </c>
      <c r="G36" s="28">
        <v>0</v>
      </c>
      <c r="H36" s="28">
        <v>0</v>
      </c>
      <c r="I36" s="28">
        <v>0</v>
      </c>
      <c r="J36" s="28">
        <v>1</v>
      </c>
      <c r="K36" s="28"/>
      <c r="L36" s="28"/>
      <c r="M36" s="28"/>
      <c r="N36" s="28"/>
      <c r="O36" s="28"/>
      <c r="P36" s="28"/>
      <c r="Q36" s="28">
        <v>4</v>
      </c>
      <c r="R36" s="28">
        <v>1E-4</v>
      </c>
      <c r="S36" s="28">
        <v>-1E-4</v>
      </c>
      <c r="T36" s="28">
        <v>1E-4</v>
      </c>
      <c r="U36" s="28">
        <v>0</v>
      </c>
      <c r="V36" s="28">
        <v>1E-4</v>
      </c>
      <c r="W36" s="28"/>
    </row>
    <row r="37" spans="1:23" s="32" customFormat="1">
      <c r="A37" s="28">
        <v>9</v>
      </c>
      <c r="B37" s="28" t="s">
        <v>361</v>
      </c>
      <c r="C37" s="28" t="s">
        <v>435</v>
      </c>
      <c r="D37" s="29">
        <v>38507</v>
      </c>
      <c r="E37" s="8">
        <v>19.685600000000001</v>
      </c>
      <c r="F37" s="8">
        <v>-15.7485</v>
      </c>
      <c r="G37" s="8">
        <v>0</v>
      </c>
      <c r="H37" s="8">
        <v>0</v>
      </c>
      <c r="I37" s="8">
        <v>0</v>
      </c>
      <c r="J37" s="8">
        <v>1</v>
      </c>
      <c r="K37" s="28"/>
      <c r="L37" s="28"/>
      <c r="M37" s="28"/>
      <c r="N37" s="28"/>
      <c r="O37" s="28"/>
      <c r="P37" s="28"/>
      <c r="Q37" s="8">
        <v>5</v>
      </c>
      <c r="R37" s="8">
        <v>2.0000000000000001E-4</v>
      </c>
      <c r="S37" s="8">
        <v>-2.0000000000000001E-4</v>
      </c>
      <c r="T37" s="8">
        <v>4.0000000000000002E-4</v>
      </c>
      <c r="U37" s="8">
        <v>2.0000000000000001E-4</v>
      </c>
      <c r="V37" s="8">
        <v>2.0000000000000001E-4</v>
      </c>
      <c r="W37" s="28"/>
    </row>
    <row r="38" spans="1:23" s="32" customFormat="1">
      <c r="A38" s="28">
        <v>10</v>
      </c>
      <c r="B38" s="28" t="s">
        <v>3</v>
      </c>
      <c r="C38" s="28" t="s">
        <v>2</v>
      </c>
      <c r="D38" s="29">
        <v>38594</v>
      </c>
      <c r="E38" s="8">
        <v>19.689699999999998</v>
      </c>
      <c r="F38" s="8">
        <v>-15.7517</v>
      </c>
      <c r="G38" s="8">
        <v>0</v>
      </c>
      <c r="H38" s="8">
        <v>0</v>
      </c>
      <c r="I38" s="8">
        <v>0</v>
      </c>
      <c r="J38" s="8">
        <v>1</v>
      </c>
      <c r="K38" s="28"/>
      <c r="L38" s="28"/>
      <c r="M38" s="28"/>
      <c r="N38" s="28"/>
      <c r="O38" s="28"/>
      <c r="P38" s="28"/>
      <c r="Q38" s="8">
        <v>4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28"/>
    </row>
    <row r="39" spans="1:23">
      <c r="A39" s="28"/>
      <c r="B39" s="28"/>
      <c r="C39" s="28"/>
      <c r="D39" s="29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8"/>
      <c r="R39" s="8"/>
      <c r="S39" s="28"/>
      <c r="T39" s="28"/>
      <c r="U39" s="28"/>
      <c r="V39" s="30"/>
      <c r="W39" s="28"/>
    </row>
    <row r="40" spans="1:23">
      <c r="A40" s="8">
        <v>1</v>
      </c>
      <c r="B40" s="7" t="s">
        <v>330</v>
      </c>
      <c r="C40" s="8" t="s">
        <v>503</v>
      </c>
      <c r="D40" s="9">
        <v>38457</v>
      </c>
      <c r="E40" s="8">
        <v>0</v>
      </c>
      <c r="F40" s="8">
        <v>0</v>
      </c>
      <c r="G40" s="8">
        <v>0</v>
      </c>
      <c r="H40" s="8"/>
      <c r="I40" s="8"/>
      <c r="J40" s="8"/>
      <c r="K40" s="8">
        <v>19.683499999999999</v>
      </c>
      <c r="L40" s="8">
        <v>-15.7468</v>
      </c>
      <c r="M40" s="8">
        <v>0</v>
      </c>
      <c r="N40" s="8">
        <v>0.78090000000000004</v>
      </c>
      <c r="O40" s="8">
        <v>-0.62470000000000003</v>
      </c>
      <c r="P40" s="8">
        <v>0</v>
      </c>
      <c r="Q40" s="8"/>
      <c r="R40" s="8"/>
      <c r="S40" s="8"/>
      <c r="T40" s="8"/>
      <c r="U40" s="8"/>
      <c r="V40" s="12"/>
      <c r="W40" s="8"/>
    </row>
    <row r="41" spans="1:23">
      <c r="A41" s="8">
        <v>2</v>
      </c>
      <c r="B41" s="8" t="s">
        <v>331</v>
      </c>
      <c r="C41" s="8" t="s">
        <v>545</v>
      </c>
      <c r="D41" s="9">
        <v>38457</v>
      </c>
      <c r="E41" s="8">
        <v>0</v>
      </c>
      <c r="F41" s="8">
        <v>0</v>
      </c>
      <c r="G41" s="8">
        <v>0</v>
      </c>
      <c r="H41" s="8"/>
      <c r="I41" s="8"/>
      <c r="J41" s="8"/>
      <c r="K41" s="8">
        <v>19.6844</v>
      </c>
      <c r="L41" s="8">
        <v>-15.7475</v>
      </c>
      <c r="M41" s="8">
        <v>0</v>
      </c>
      <c r="N41" s="8">
        <v>0.78090000000000004</v>
      </c>
      <c r="O41" s="8">
        <v>-0.62470000000000003</v>
      </c>
      <c r="P41" s="8">
        <v>0</v>
      </c>
      <c r="Q41" s="8"/>
      <c r="R41" s="8"/>
      <c r="S41" s="8"/>
      <c r="T41" s="8"/>
      <c r="U41" s="8"/>
      <c r="V41" s="12"/>
      <c r="W41" s="8"/>
    </row>
    <row r="42" spans="1:23">
      <c r="A42" s="8">
        <v>3</v>
      </c>
      <c r="B42" s="8" t="s">
        <v>331</v>
      </c>
      <c r="C42" s="8" t="s">
        <v>641</v>
      </c>
      <c r="D42" s="9">
        <v>38485</v>
      </c>
      <c r="E42" s="8">
        <v>0</v>
      </c>
      <c r="F42" s="8">
        <v>0</v>
      </c>
      <c r="G42" s="8">
        <v>0</v>
      </c>
      <c r="H42" s="8"/>
      <c r="I42" s="8"/>
      <c r="J42" s="8"/>
      <c r="K42" s="8">
        <v>19.6812</v>
      </c>
      <c r="L42" s="8">
        <v>-15.744899999999999</v>
      </c>
      <c r="M42" s="8">
        <v>0</v>
      </c>
      <c r="N42" s="8">
        <v>0.78090000000000004</v>
      </c>
      <c r="O42" s="8">
        <v>-0.62470000000000003</v>
      </c>
      <c r="P42" s="8">
        <v>0</v>
      </c>
      <c r="Q42" s="8"/>
      <c r="R42" s="8"/>
      <c r="S42" s="8"/>
      <c r="T42" s="8"/>
      <c r="U42" s="8"/>
      <c r="V42" s="12"/>
      <c r="W42" s="8"/>
    </row>
    <row r="43" spans="1:23">
      <c r="A43" s="8">
        <v>4</v>
      </c>
      <c r="B43" s="8" t="s">
        <v>331</v>
      </c>
      <c r="C43" s="8" t="s">
        <v>545</v>
      </c>
      <c r="D43" s="9">
        <v>38486</v>
      </c>
      <c r="E43" s="8">
        <v>0</v>
      </c>
      <c r="F43" s="8">
        <v>0</v>
      </c>
      <c r="G43" s="8">
        <v>0</v>
      </c>
      <c r="H43" s="8"/>
      <c r="I43" s="8"/>
      <c r="J43" s="8"/>
      <c r="K43" s="8">
        <v>19.685199999999998</v>
      </c>
      <c r="L43" s="8">
        <v>-15.748200000000001</v>
      </c>
      <c r="M43" s="8">
        <v>0</v>
      </c>
      <c r="N43" s="8">
        <v>0.78090000000000004</v>
      </c>
      <c r="O43" s="8">
        <v>-0.62470000000000003</v>
      </c>
      <c r="P43" s="8">
        <v>0</v>
      </c>
      <c r="Q43" s="8"/>
      <c r="R43" s="8"/>
      <c r="S43" s="8"/>
      <c r="T43" s="8"/>
      <c r="U43" s="8"/>
      <c r="V43" s="12"/>
      <c r="W43" s="8"/>
    </row>
    <row r="44" spans="1:23">
      <c r="A44" s="8">
        <v>5</v>
      </c>
      <c r="B44" s="8" t="s">
        <v>393</v>
      </c>
      <c r="C44" s="8" t="s">
        <v>394</v>
      </c>
      <c r="D44" s="9">
        <v>38499</v>
      </c>
      <c r="E44" s="8">
        <v>0</v>
      </c>
      <c r="F44" s="8">
        <v>0</v>
      </c>
      <c r="G44" s="8">
        <v>0</v>
      </c>
      <c r="H44" s="8"/>
      <c r="I44" s="8"/>
      <c r="J44" s="8"/>
      <c r="K44" s="8">
        <v>19.684999999999999</v>
      </c>
      <c r="L44" s="8">
        <v>-15.747999999999999</v>
      </c>
      <c r="M44" s="8">
        <v>0</v>
      </c>
      <c r="N44" s="8">
        <v>0.78090000000000004</v>
      </c>
      <c r="O44" s="8">
        <v>-0.62470000000000003</v>
      </c>
      <c r="P44" s="8">
        <v>0</v>
      </c>
      <c r="Q44" s="8"/>
      <c r="R44" s="8"/>
      <c r="S44" s="8"/>
      <c r="T44" s="8"/>
      <c r="U44" s="8"/>
      <c r="V44" s="12"/>
      <c r="W44" s="8"/>
    </row>
    <row r="45" spans="1:23">
      <c r="A45" s="8">
        <v>6</v>
      </c>
      <c r="B45" s="8" t="s">
        <v>437</v>
      </c>
      <c r="C45" s="8" t="s">
        <v>438</v>
      </c>
      <c r="D45" s="9">
        <v>38500</v>
      </c>
      <c r="E45" s="8">
        <v>0</v>
      </c>
      <c r="F45" s="8">
        <v>0</v>
      </c>
      <c r="G45" s="8">
        <v>0</v>
      </c>
      <c r="H45" s="8"/>
      <c r="I45" s="8"/>
      <c r="J45" s="8"/>
      <c r="K45" s="8">
        <v>19.684699999999999</v>
      </c>
      <c r="L45" s="8">
        <v>-15.7478</v>
      </c>
      <c r="M45" s="8">
        <v>0</v>
      </c>
      <c r="N45" s="8">
        <v>0.78090000000000004</v>
      </c>
      <c r="O45" s="8">
        <v>-0.62470000000000003</v>
      </c>
      <c r="P45" s="8">
        <v>0</v>
      </c>
      <c r="Q45" s="8"/>
      <c r="R45" s="8"/>
      <c r="S45" s="8"/>
      <c r="T45" s="8"/>
      <c r="U45" s="8"/>
      <c r="V45" s="12"/>
      <c r="W45" s="8"/>
    </row>
    <row r="46" spans="1:23">
      <c r="A46" s="8">
        <v>7</v>
      </c>
      <c r="B46" s="8" t="s">
        <v>437</v>
      </c>
      <c r="C46" s="8" t="s">
        <v>438</v>
      </c>
      <c r="D46" s="9">
        <v>38507</v>
      </c>
      <c r="E46" s="8">
        <v>0</v>
      </c>
      <c r="F46" s="8">
        <v>0</v>
      </c>
      <c r="G46" s="8">
        <v>0</v>
      </c>
      <c r="H46" s="8"/>
      <c r="I46" s="8"/>
      <c r="J46" s="8"/>
      <c r="K46" s="8">
        <v>19.684899999999999</v>
      </c>
      <c r="L46" s="8">
        <v>-15.7479</v>
      </c>
      <c r="M46" s="8">
        <v>0</v>
      </c>
      <c r="N46" s="8">
        <v>0.78090000000000004</v>
      </c>
      <c r="O46" s="8">
        <v>-0.62470000000000003</v>
      </c>
      <c r="P46" s="8">
        <v>0</v>
      </c>
      <c r="Q46" s="8"/>
      <c r="R46" s="8"/>
      <c r="S46" s="8"/>
      <c r="T46" s="8"/>
      <c r="U46" s="8"/>
      <c r="V46" s="12"/>
      <c r="W46" s="8"/>
    </row>
    <row r="47" spans="1:23">
      <c r="A47" s="8">
        <v>8</v>
      </c>
      <c r="B47" s="8" t="s">
        <v>437</v>
      </c>
      <c r="C47" s="8" t="s">
        <v>438</v>
      </c>
      <c r="D47" s="9">
        <v>38507</v>
      </c>
      <c r="E47" s="8">
        <v>0</v>
      </c>
      <c r="F47" s="8">
        <v>0</v>
      </c>
      <c r="G47" s="8">
        <v>0</v>
      </c>
      <c r="H47" s="8"/>
      <c r="I47" s="8"/>
      <c r="J47" s="8"/>
      <c r="K47" s="8">
        <v>19.685600000000001</v>
      </c>
      <c r="L47" s="8">
        <v>-15.7485</v>
      </c>
      <c r="M47" s="8">
        <v>0</v>
      </c>
      <c r="N47" s="8">
        <v>0.78090000000000004</v>
      </c>
      <c r="O47" s="8">
        <v>-0.62470000000000003</v>
      </c>
      <c r="P47" s="8">
        <v>0</v>
      </c>
      <c r="Q47" s="8"/>
      <c r="R47" s="8"/>
      <c r="S47" s="8"/>
      <c r="T47" s="8"/>
      <c r="U47" s="8"/>
      <c r="V47" s="12"/>
      <c r="W47" s="8"/>
    </row>
    <row r="48" spans="1:23">
      <c r="A48" s="8">
        <v>9</v>
      </c>
      <c r="B48" s="8" t="s">
        <v>4</v>
      </c>
      <c r="C48" s="8" t="s">
        <v>5</v>
      </c>
      <c r="D48" s="9">
        <v>38594</v>
      </c>
      <c r="E48" s="8">
        <v>0</v>
      </c>
      <c r="F48" s="8">
        <v>0</v>
      </c>
      <c r="G48" s="8">
        <v>0</v>
      </c>
      <c r="H48" s="8"/>
      <c r="I48" s="8"/>
      <c r="J48" s="8"/>
      <c r="K48" s="8">
        <v>19.689699999999998</v>
      </c>
      <c r="L48" s="8">
        <v>-15.7517</v>
      </c>
      <c r="M48" s="8">
        <v>0</v>
      </c>
      <c r="N48" s="8">
        <v>0.78090000000000004</v>
      </c>
      <c r="O48" s="8">
        <v>-0.62470000000000003</v>
      </c>
      <c r="P48" s="8">
        <v>0</v>
      </c>
      <c r="Q48" s="8"/>
      <c r="R48" s="8"/>
      <c r="S48" s="8"/>
      <c r="T48" s="8"/>
      <c r="U48" s="8"/>
      <c r="V48" s="12"/>
      <c r="W48" s="8"/>
    </row>
    <row r="49" spans="1:2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12"/>
      <c r="W49" s="8"/>
    </row>
    <row r="50" spans="1:23">
      <c r="A50" s="8">
        <v>1</v>
      </c>
      <c r="B50" s="7" t="s">
        <v>326</v>
      </c>
      <c r="C50" s="8" t="s">
        <v>504</v>
      </c>
      <c r="D50" s="9">
        <v>38457</v>
      </c>
      <c r="E50" s="8">
        <v>9.7601999999999993</v>
      </c>
      <c r="F50" s="8">
        <v>8.7075999999999993</v>
      </c>
      <c r="G50" s="8">
        <v>-3.4245999999999999</v>
      </c>
      <c r="H50" s="8">
        <v>-2.9999999999999997E-4</v>
      </c>
      <c r="I50" s="8">
        <v>1</v>
      </c>
      <c r="J50" s="8">
        <v>-5.0000000000000001E-4</v>
      </c>
      <c r="K50" s="8"/>
      <c r="L50" s="8"/>
      <c r="M50" s="8"/>
      <c r="N50" s="8"/>
      <c r="O50" s="8"/>
      <c r="P50" s="8"/>
      <c r="Q50" s="8">
        <v>31</v>
      </c>
      <c r="R50" s="8">
        <v>5.9999999999999995E-4</v>
      </c>
      <c r="S50" s="8">
        <v>-2.9999999999999997E-4</v>
      </c>
      <c r="T50" s="8">
        <v>1E-3</v>
      </c>
      <c r="U50" s="8">
        <v>2.0000000000000001E-4</v>
      </c>
      <c r="V50" s="12">
        <v>2.0000000000000001E-4</v>
      </c>
      <c r="W50" s="8"/>
    </row>
    <row r="51" spans="1:23">
      <c r="A51" s="8">
        <v>2</v>
      </c>
      <c r="B51" s="8" t="s">
        <v>325</v>
      </c>
      <c r="C51" s="8" t="s">
        <v>550</v>
      </c>
      <c r="D51" s="9">
        <v>38485</v>
      </c>
      <c r="E51" s="8">
        <v>9.9120000000000008</v>
      </c>
      <c r="F51" s="8">
        <v>8.6523000000000003</v>
      </c>
      <c r="G51" s="8">
        <v>-3.2442000000000002</v>
      </c>
      <c r="H51" s="8">
        <v>-5.0000000000000001E-4</v>
      </c>
      <c r="I51" s="8">
        <v>1</v>
      </c>
      <c r="J51" s="8">
        <v>-4.0000000000000002E-4</v>
      </c>
      <c r="K51" s="8"/>
      <c r="L51" s="8"/>
      <c r="M51" s="8"/>
      <c r="N51" s="8"/>
      <c r="O51" s="8"/>
      <c r="P51" s="8"/>
      <c r="Q51">
        <v>40</v>
      </c>
      <c r="R51" s="8">
        <v>6.9999999999999999E-4</v>
      </c>
      <c r="S51" s="8">
        <v>-4.0000000000000002E-4</v>
      </c>
      <c r="T51">
        <v>1.1000000000000001E-3</v>
      </c>
      <c r="U51" s="8">
        <v>2.0000000000000001E-4</v>
      </c>
      <c r="V51">
        <v>2.0000000000000001E-4</v>
      </c>
      <c r="W51" s="8"/>
    </row>
    <row r="52" spans="1:23">
      <c r="A52" s="8">
        <v>3</v>
      </c>
      <c r="B52" s="8" t="s">
        <v>460</v>
      </c>
      <c r="C52" s="8" t="s">
        <v>550</v>
      </c>
      <c r="D52" s="9">
        <v>38486</v>
      </c>
      <c r="E52" s="8">
        <v>9.5078999999999994</v>
      </c>
      <c r="F52" s="8">
        <v>8.7097999999999995</v>
      </c>
      <c r="G52" s="8">
        <v>-3.8494000000000002</v>
      </c>
      <c r="H52" s="8">
        <v>-2.0000000000000001E-4</v>
      </c>
      <c r="I52" s="8">
        <v>1</v>
      </c>
      <c r="J52" s="8">
        <v>-4.0000000000000002E-4</v>
      </c>
      <c r="K52" s="8"/>
      <c r="L52" s="8"/>
      <c r="M52" s="8"/>
      <c r="N52" s="8"/>
      <c r="O52" s="8"/>
      <c r="P52" s="8"/>
      <c r="Q52" s="8">
        <v>15</v>
      </c>
      <c r="R52" s="8">
        <v>1E-4</v>
      </c>
      <c r="S52" s="8">
        <v>-2.0000000000000001E-4</v>
      </c>
      <c r="T52" s="8">
        <v>4.0000000000000002E-4</v>
      </c>
      <c r="U52" s="8">
        <v>1E-4</v>
      </c>
      <c r="V52" s="8">
        <v>1E-4</v>
      </c>
      <c r="W52" s="8"/>
    </row>
    <row r="53" spans="1:23">
      <c r="A53" s="8">
        <v>4</v>
      </c>
      <c r="B53" s="8" t="s">
        <v>395</v>
      </c>
      <c r="C53" s="8" t="s">
        <v>396</v>
      </c>
      <c r="D53" s="9">
        <v>38499</v>
      </c>
      <c r="E53" s="8">
        <v>9.7469999999999999</v>
      </c>
      <c r="F53" s="8">
        <v>8.7081</v>
      </c>
      <c r="G53" s="8">
        <v>-3.786</v>
      </c>
      <c r="H53" s="8">
        <v>-2.9999999999999997E-4</v>
      </c>
      <c r="I53" s="8">
        <v>1</v>
      </c>
      <c r="J53" s="8">
        <v>-5.9999999999999995E-4</v>
      </c>
      <c r="K53" s="8"/>
      <c r="L53" s="8"/>
      <c r="M53" s="8"/>
      <c r="N53" s="8"/>
      <c r="O53" s="8"/>
      <c r="P53" s="8"/>
      <c r="Q53">
        <v>25</v>
      </c>
      <c r="R53" s="8">
        <v>5.9999999999999995E-4</v>
      </c>
      <c r="S53" s="8">
        <v>-4.0000000000000002E-4</v>
      </c>
      <c r="T53">
        <v>1E-3</v>
      </c>
      <c r="U53" s="8">
        <v>2.0000000000000001E-4</v>
      </c>
      <c r="V53">
        <v>2.0000000000000001E-4</v>
      </c>
      <c r="W53" s="8" t="s">
        <v>126</v>
      </c>
    </row>
    <row r="54" spans="1:23">
      <c r="A54" s="8"/>
      <c r="B54" s="8"/>
      <c r="C54" s="8"/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12"/>
      <c r="W54" s="8"/>
    </row>
    <row r="55" spans="1:23">
      <c r="A55" s="8">
        <v>1</v>
      </c>
      <c r="B55" s="7" t="s">
        <v>486</v>
      </c>
      <c r="C55" s="8" t="s">
        <v>505</v>
      </c>
      <c r="D55" s="9">
        <v>38457</v>
      </c>
      <c r="E55" s="8">
        <v>9.8445</v>
      </c>
      <c r="F55" s="8">
        <v>8.7066999999999997</v>
      </c>
      <c r="G55" s="8">
        <v>-5.2606999999999999</v>
      </c>
      <c r="H55" s="8">
        <v>-2.9999999999999997E-4</v>
      </c>
      <c r="I55" s="8">
        <v>1</v>
      </c>
      <c r="J55" s="8">
        <v>-5.0000000000000001E-4</v>
      </c>
      <c r="K55" s="8"/>
      <c r="L55" s="8"/>
      <c r="M55" s="8"/>
      <c r="N55" s="8"/>
      <c r="O55" s="8"/>
      <c r="P55" s="8"/>
      <c r="Q55" s="8">
        <v>10</v>
      </c>
      <c r="R55" s="8">
        <v>2.0000000000000001E-4</v>
      </c>
      <c r="S55" s="8">
        <v>-2.9999999999999997E-4</v>
      </c>
      <c r="T55" s="8">
        <v>5.0000000000000001E-4</v>
      </c>
      <c r="U55" s="8">
        <v>1E-4</v>
      </c>
      <c r="V55" s="12">
        <v>1E-4</v>
      </c>
      <c r="W55" s="8"/>
    </row>
    <row r="56" spans="1:23">
      <c r="A56" s="8">
        <v>2</v>
      </c>
      <c r="B56" s="8" t="s">
        <v>327</v>
      </c>
      <c r="C56" s="8" t="s">
        <v>551</v>
      </c>
      <c r="D56" s="9">
        <v>38485</v>
      </c>
      <c r="E56" s="8">
        <v>9.8413000000000004</v>
      </c>
      <c r="F56" s="8">
        <v>8.6514000000000006</v>
      </c>
      <c r="G56" s="8">
        <v>-5.1969000000000003</v>
      </c>
      <c r="H56" s="8">
        <v>-5.0000000000000001E-4</v>
      </c>
      <c r="I56" s="8">
        <v>1</v>
      </c>
      <c r="J56" s="8">
        <v>-4.0000000000000002E-4</v>
      </c>
      <c r="K56" s="8"/>
      <c r="L56" s="8"/>
      <c r="M56" s="8"/>
      <c r="N56" s="8"/>
      <c r="O56" s="8"/>
      <c r="P56" s="8"/>
      <c r="Q56">
        <v>8</v>
      </c>
      <c r="R56" s="8">
        <v>8.9999999999999998E-4</v>
      </c>
      <c r="S56" s="8">
        <v>-1E-3</v>
      </c>
      <c r="T56">
        <v>1.9E-3</v>
      </c>
      <c r="U56" s="8">
        <v>5.9999999999999995E-4</v>
      </c>
      <c r="V56">
        <v>5.9999999999999995E-4</v>
      </c>
      <c r="W56" s="8"/>
    </row>
    <row r="57" spans="1:23">
      <c r="A57" s="8">
        <v>3</v>
      </c>
      <c r="B57" s="8" t="s">
        <v>292</v>
      </c>
      <c r="C57" s="8" t="s">
        <v>551</v>
      </c>
      <c r="D57" s="9">
        <v>38486</v>
      </c>
      <c r="E57" s="8">
        <v>9.8438999999999997</v>
      </c>
      <c r="F57" s="8">
        <v>8.7094000000000005</v>
      </c>
      <c r="G57" s="8">
        <v>-5.2592999999999996</v>
      </c>
      <c r="H57" s="8">
        <v>-2.0000000000000001E-4</v>
      </c>
      <c r="I57" s="8">
        <v>1</v>
      </c>
      <c r="J57" s="8">
        <v>-4.0000000000000002E-4</v>
      </c>
      <c r="K57" s="8"/>
      <c r="L57" s="8"/>
      <c r="M57" s="8"/>
      <c r="N57" s="8"/>
      <c r="O57" s="8"/>
      <c r="P57" s="8"/>
      <c r="Q57" s="8">
        <v>9</v>
      </c>
      <c r="R57" s="8">
        <v>1E-4</v>
      </c>
      <c r="S57" s="8">
        <v>-1E-4</v>
      </c>
      <c r="T57" s="8">
        <v>2.9999999999999997E-4</v>
      </c>
      <c r="U57" s="8">
        <v>1E-4</v>
      </c>
      <c r="V57" s="8">
        <v>1E-4</v>
      </c>
      <c r="W57" s="8"/>
    </row>
    <row r="58" spans="1:23">
      <c r="A58" s="8">
        <v>4</v>
      </c>
      <c r="B58" s="8" t="s">
        <v>397</v>
      </c>
      <c r="C58" s="8" t="s">
        <v>398</v>
      </c>
      <c r="D58" s="9">
        <v>38499</v>
      </c>
      <c r="E58" s="8">
        <v>9.8460000000000001</v>
      </c>
      <c r="F58" s="8">
        <v>8.7073</v>
      </c>
      <c r="G58" s="8">
        <v>-5.2607999999999997</v>
      </c>
      <c r="H58" s="8">
        <v>-2.9999999999999997E-4</v>
      </c>
      <c r="I58" s="8">
        <v>1</v>
      </c>
      <c r="J58" s="8">
        <v>-5.9999999999999995E-4</v>
      </c>
      <c r="K58" s="8"/>
      <c r="L58" s="8"/>
      <c r="M58" s="8"/>
      <c r="N58" s="8"/>
      <c r="O58" s="8"/>
      <c r="P58" s="8"/>
      <c r="Q58">
        <v>4</v>
      </c>
      <c r="R58" s="8">
        <v>1E-4</v>
      </c>
      <c r="S58" s="8">
        <v>-1E-4</v>
      </c>
      <c r="T58">
        <v>2.0000000000000001E-4</v>
      </c>
      <c r="U58" s="8">
        <v>1E-4</v>
      </c>
      <c r="V58">
        <v>1E-4</v>
      </c>
      <c r="W58" s="8" t="s">
        <v>126</v>
      </c>
    </row>
    <row r="59" spans="1:23">
      <c r="A59" s="8"/>
      <c r="B59" s="8"/>
      <c r="C59" s="8"/>
      <c r="D59" s="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12"/>
      <c r="W59" s="8"/>
    </row>
    <row r="60" spans="1:23">
      <c r="A60" s="8">
        <v>1</v>
      </c>
      <c r="B60" s="7" t="s">
        <v>488</v>
      </c>
      <c r="C60" s="8" t="s">
        <v>506</v>
      </c>
      <c r="D60" s="9">
        <v>38457</v>
      </c>
      <c r="E60" s="8">
        <v>9.8437000000000001</v>
      </c>
      <c r="F60" s="8">
        <v>8.7085000000000008</v>
      </c>
      <c r="G60" s="8">
        <v>-1.7605</v>
      </c>
      <c r="H60" s="8">
        <v>-2.9999999999999997E-4</v>
      </c>
      <c r="I60" s="8">
        <v>1</v>
      </c>
      <c r="J60" s="8">
        <v>-5.0000000000000001E-4</v>
      </c>
      <c r="K60" s="8"/>
      <c r="L60" s="8"/>
      <c r="M60" s="8"/>
      <c r="N60" s="8"/>
      <c r="O60" s="8"/>
      <c r="P60" s="8"/>
      <c r="Q60" s="8">
        <v>9</v>
      </c>
      <c r="R60" s="8">
        <v>2.9999999999999997E-4</v>
      </c>
      <c r="S60" s="8">
        <v>-4.0000000000000002E-4</v>
      </c>
      <c r="T60" s="8">
        <v>6.9999999999999999E-4</v>
      </c>
      <c r="U60" s="8">
        <v>2.0000000000000001E-4</v>
      </c>
      <c r="V60" s="12">
        <v>2.0000000000000001E-4</v>
      </c>
      <c r="W60" s="8"/>
    </row>
    <row r="61" spans="1:23">
      <c r="A61" s="8">
        <v>2</v>
      </c>
      <c r="B61" s="8" t="s">
        <v>487</v>
      </c>
      <c r="C61" s="8" t="s">
        <v>551</v>
      </c>
      <c r="D61" s="9">
        <v>38485</v>
      </c>
      <c r="E61" s="8">
        <v>9.8378999999999994</v>
      </c>
      <c r="F61" s="8">
        <v>8.6529000000000007</v>
      </c>
      <c r="G61" s="8">
        <v>-1.6958</v>
      </c>
      <c r="H61" s="8">
        <v>-5.0000000000000001E-4</v>
      </c>
      <c r="I61" s="8">
        <v>1</v>
      </c>
      <c r="J61" s="8">
        <v>-4.0000000000000002E-4</v>
      </c>
      <c r="K61" s="8"/>
      <c r="L61" s="8"/>
      <c r="M61" s="8"/>
      <c r="N61" s="8"/>
      <c r="O61" s="8"/>
      <c r="P61" s="8"/>
      <c r="Q61" s="13">
        <v>9</v>
      </c>
      <c r="R61" s="13">
        <v>1.5E-3</v>
      </c>
      <c r="S61" s="13">
        <v>-1E-3</v>
      </c>
      <c r="T61">
        <v>2.5000000000000001E-3</v>
      </c>
      <c r="U61" s="8">
        <v>8.0000000000000004E-4</v>
      </c>
      <c r="V61">
        <v>8.9999999999999998E-4</v>
      </c>
      <c r="W61" s="8"/>
    </row>
    <row r="62" spans="1:23">
      <c r="A62" s="8">
        <v>3</v>
      </c>
      <c r="B62" s="8" t="s">
        <v>487</v>
      </c>
      <c r="C62" s="8" t="s">
        <v>551</v>
      </c>
      <c r="D62" s="9">
        <v>38486</v>
      </c>
      <c r="E62" s="8">
        <v>9.8432999999999993</v>
      </c>
      <c r="F62" s="8">
        <v>8.7106999999999992</v>
      </c>
      <c r="G62" s="8">
        <v>-1.7592000000000001</v>
      </c>
      <c r="H62" s="8">
        <v>-2.0000000000000001E-4</v>
      </c>
      <c r="I62" s="8">
        <v>1</v>
      </c>
      <c r="J62" s="8">
        <v>-4.0000000000000002E-4</v>
      </c>
      <c r="K62" s="8"/>
      <c r="L62" s="8"/>
      <c r="M62" s="8"/>
      <c r="N62" s="8"/>
      <c r="O62" s="8"/>
      <c r="P62" s="8"/>
      <c r="Q62" s="8">
        <v>6</v>
      </c>
      <c r="R62" s="8">
        <v>2.0000000000000001E-4</v>
      </c>
      <c r="S62" s="8">
        <v>-2.0000000000000001E-4</v>
      </c>
      <c r="T62" s="8">
        <v>4.0000000000000002E-4</v>
      </c>
      <c r="U62" s="8">
        <v>1E-4</v>
      </c>
      <c r="V62" s="8">
        <v>1E-4</v>
      </c>
      <c r="W62" s="8"/>
    </row>
    <row r="63" spans="1:23">
      <c r="A63" s="8">
        <v>4</v>
      </c>
      <c r="B63" s="8" t="s">
        <v>557</v>
      </c>
      <c r="C63" s="8" t="s">
        <v>398</v>
      </c>
      <c r="D63" s="9">
        <v>38499</v>
      </c>
      <c r="E63" s="8">
        <v>9.8449000000000009</v>
      </c>
      <c r="F63" s="8">
        <v>8.7091999999999992</v>
      </c>
      <c r="G63" s="8">
        <v>-1.7599</v>
      </c>
      <c r="H63" s="8">
        <v>-2.9999999999999997E-4</v>
      </c>
      <c r="I63" s="8">
        <v>1</v>
      </c>
      <c r="J63" s="8">
        <v>-5.9999999999999995E-4</v>
      </c>
      <c r="K63" s="8"/>
      <c r="L63" s="8"/>
      <c r="M63" s="8"/>
      <c r="N63" s="8"/>
      <c r="O63" s="8"/>
      <c r="P63" s="8"/>
      <c r="Q63">
        <v>4</v>
      </c>
      <c r="R63" s="8">
        <v>2.9999999999999997E-4</v>
      </c>
      <c r="S63" s="8">
        <v>-2.9999999999999997E-4</v>
      </c>
      <c r="T63">
        <v>5.9999999999999995E-4</v>
      </c>
      <c r="U63" s="8">
        <v>2.0000000000000001E-4</v>
      </c>
      <c r="V63">
        <v>2.9999999999999997E-4</v>
      </c>
      <c r="W63" s="8" t="s">
        <v>126</v>
      </c>
    </row>
    <row r="64" spans="1:23">
      <c r="A64" s="8"/>
      <c r="B64" s="8"/>
      <c r="C64" s="8"/>
      <c r="D64" s="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12"/>
      <c r="W64" s="8"/>
    </row>
    <row r="65" spans="1:23">
      <c r="A65" s="8">
        <v>1</v>
      </c>
      <c r="B65" s="8" t="s">
        <v>507</v>
      </c>
      <c r="C65" s="8" t="s">
        <v>508</v>
      </c>
      <c r="D65" s="9">
        <v>38457</v>
      </c>
      <c r="E65" s="8">
        <v>9.8445</v>
      </c>
      <c r="F65" s="8">
        <v>8.7066999999999997</v>
      </c>
      <c r="G65" s="8">
        <v>-5.2606999999999999</v>
      </c>
      <c r="H65" s="8"/>
      <c r="I65" s="8"/>
      <c r="J65" s="8"/>
      <c r="K65" s="8">
        <v>9.8437000000000001</v>
      </c>
      <c r="L65" s="8">
        <v>8.7085000000000008</v>
      </c>
      <c r="M65" s="8">
        <v>-1.7605</v>
      </c>
      <c r="N65" s="8">
        <v>-2.0000000000000001E-4</v>
      </c>
      <c r="O65" s="8">
        <v>5.0000000000000001E-4</v>
      </c>
      <c r="P65" s="8">
        <v>1</v>
      </c>
      <c r="Q65" s="8"/>
      <c r="R65" s="8"/>
      <c r="S65" s="8"/>
      <c r="T65" s="8"/>
      <c r="U65" s="8"/>
      <c r="V65" s="12"/>
      <c r="W65" s="8"/>
    </row>
    <row r="66" spans="1:2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12"/>
      <c r="W66" s="8"/>
    </row>
    <row r="67" spans="1:23">
      <c r="A67" s="8">
        <v>1</v>
      </c>
      <c r="B67" s="7" t="s">
        <v>319</v>
      </c>
      <c r="C67" s="8" t="s">
        <v>509</v>
      </c>
      <c r="D67" s="9">
        <v>38457</v>
      </c>
      <c r="E67" s="8">
        <v>10.4488</v>
      </c>
      <c r="F67" s="8">
        <v>12.0402</v>
      </c>
      <c r="G67" s="8">
        <v>6.5255999999999998</v>
      </c>
      <c r="H67" s="8">
        <v>2.9999999999999997E-4</v>
      </c>
      <c r="I67" s="8">
        <v>0.57430000000000003</v>
      </c>
      <c r="J67" s="8">
        <v>0.81869999999999998</v>
      </c>
      <c r="K67" s="8"/>
      <c r="L67" s="8"/>
      <c r="M67" s="8"/>
      <c r="N67" s="8"/>
      <c r="O67" s="8"/>
      <c r="P67" s="8"/>
      <c r="Q67" s="8">
        <v>55</v>
      </c>
      <c r="R67" s="8">
        <v>2.9999999999999997E-4</v>
      </c>
      <c r="S67" s="8">
        <v>-2.9999999999999997E-4</v>
      </c>
      <c r="T67" s="8">
        <v>5.9999999999999995E-4</v>
      </c>
      <c r="U67" s="8">
        <v>1E-4</v>
      </c>
      <c r="V67" s="12">
        <v>1E-4</v>
      </c>
      <c r="W67" s="8"/>
    </row>
    <row r="68" spans="1:23">
      <c r="A68" s="8">
        <v>2</v>
      </c>
      <c r="B68" s="17" t="s">
        <v>320</v>
      </c>
      <c r="C68" s="8" t="s">
        <v>550</v>
      </c>
      <c r="D68" s="9">
        <v>38485</v>
      </c>
      <c r="E68" s="8">
        <v>10.5303</v>
      </c>
      <c r="F68" s="8">
        <v>12.059699999999999</v>
      </c>
      <c r="G68" s="8">
        <v>6.5076000000000001</v>
      </c>
      <c r="H68" s="8">
        <v>1E-4</v>
      </c>
      <c r="I68" s="8">
        <v>0.57430000000000003</v>
      </c>
      <c r="J68" s="8">
        <v>0.81859999999999999</v>
      </c>
      <c r="K68" s="8"/>
      <c r="L68" s="8"/>
      <c r="M68" s="8"/>
      <c r="N68" s="8"/>
      <c r="O68" s="8"/>
      <c r="P68" s="8"/>
      <c r="Q68" s="8">
        <v>31</v>
      </c>
      <c r="R68" s="8">
        <v>8.9999999999999998E-4</v>
      </c>
      <c r="S68" s="8">
        <v>-5.9999999999999995E-4</v>
      </c>
      <c r="T68" s="8">
        <v>1.5E-3</v>
      </c>
      <c r="U68" s="8">
        <v>2.9999999999999997E-4</v>
      </c>
      <c r="V68" s="8">
        <v>2.9999999999999997E-4</v>
      </c>
      <c r="W68" s="8"/>
    </row>
    <row r="69" spans="1:23">
      <c r="A69" s="8">
        <v>3</v>
      </c>
      <c r="B69" s="17" t="s">
        <v>664</v>
      </c>
      <c r="C69" s="8" t="s">
        <v>550</v>
      </c>
      <c r="D69" s="9">
        <v>38486</v>
      </c>
      <c r="E69" s="8">
        <v>10.5938</v>
      </c>
      <c r="F69" s="8">
        <v>11.963900000000001</v>
      </c>
      <c r="G69" s="8">
        <v>6.5823999999999998</v>
      </c>
      <c r="H69" s="8">
        <v>5.0000000000000001E-4</v>
      </c>
      <c r="I69" s="8">
        <v>0.57410000000000005</v>
      </c>
      <c r="J69" s="8">
        <v>0.81879999999999997</v>
      </c>
      <c r="K69" s="8"/>
      <c r="L69" s="8"/>
      <c r="M69" s="8"/>
      <c r="N69" s="8"/>
      <c r="O69" s="8"/>
      <c r="P69" s="8"/>
      <c r="Q69" s="8">
        <v>31</v>
      </c>
      <c r="R69" s="8">
        <v>2.0000000000000001E-4</v>
      </c>
      <c r="S69" s="8">
        <v>-2.0000000000000001E-4</v>
      </c>
      <c r="T69" s="8">
        <v>5.0000000000000001E-4</v>
      </c>
      <c r="U69">
        <v>1E-4</v>
      </c>
      <c r="V69" s="8">
        <v>1E-4</v>
      </c>
      <c r="W69" s="8"/>
    </row>
    <row r="70" spans="1:23">
      <c r="A70" s="8">
        <v>4</v>
      </c>
      <c r="B70" s="17" t="s">
        <v>561</v>
      </c>
      <c r="C70" s="8" t="s">
        <v>396</v>
      </c>
      <c r="D70" s="9">
        <v>38499</v>
      </c>
      <c r="E70" s="8">
        <v>10.973000000000001</v>
      </c>
      <c r="F70" s="8">
        <v>12.083500000000001</v>
      </c>
      <c r="G70" s="8">
        <v>6.4976000000000003</v>
      </c>
      <c r="H70" s="8">
        <v>4.0000000000000002E-4</v>
      </c>
      <c r="I70" s="8">
        <v>0.57420000000000004</v>
      </c>
      <c r="J70" s="8">
        <v>0.81869999999999998</v>
      </c>
      <c r="K70" s="8"/>
      <c r="L70" s="8"/>
      <c r="M70" s="8"/>
      <c r="N70" s="8"/>
      <c r="O70" s="8"/>
      <c r="P70" s="8"/>
      <c r="Q70">
        <v>31</v>
      </c>
      <c r="R70" s="8">
        <v>2.9999999999999997E-4</v>
      </c>
      <c r="S70" s="8">
        <v>-2.0000000000000001E-4</v>
      </c>
      <c r="T70">
        <v>5.0000000000000001E-4</v>
      </c>
      <c r="U70" s="8">
        <v>1E-4</v>
      </c>
      <c r="V70">
        <v>1E-4</v>
      </c>
      <c r="W70" s="8" t="s">
        <v>126</v>
      </c>
    </row>
    <row r="71" spans="1:23">
      <c r="A71" s="8"/>
      <c r="B71" s="8"/>
      <c r="C71" s="8"/>
      <c r="D71" s="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12"/>
      <c r="W71" s="8"/>
    </row>
    <row r="72" spans="1:23">
      <c r="A72" s="8">
        <v>1</v>
      </c>
      <c r="B72" s="7" t="s">
        <v>322</v>
      </c>
      <c r="C72" s="8" t="s">
        <v>150</v>
      </c>
      <c r="D72" s="9">
        <v>38457</v>
      </c>
      <c r="E72" s="8">
        <v>10.833500000000001</v>
      </c>
      <c r="F72" s="8">
        <v>13.768700000000001</v>
      </c>
      <c r="G72" s="8">
        <v>5.3129999999999997</v>
      </c>
      <c r="H72" s="8">
        <v>2.9999999999999997E-4</v>
      </c>
      <c r="I72" s="8">
        <v>0.57430000000000003</v>
      </c>
      <c r="J72" s="8">
        <v>0.81869999999999998</v>
      </c>
      <c r="K72" s="8"/>
      <c r="L72" s="8"/>
      <c r="M72" s="8"/>
      <c r="N72" s="8"/>
      <c r="O72" s="8"/>
      <c r="P72" s="8"/>
      <c r="Q72" s="8">
        <v>12</v>
      </c>
      <c r="R72" s="8">
        <v>1.1000000000000001E-3</v>
      </c>
      <c r="S72" s="8">
        <v>-1.4E-3</v>
      </c>
      <c r="T72" s="8">
        <v>2.5000000000000001E-3</v>
      </c>
      <c r="U72" s="8">
        <v>6.9999999999999999E-4</v>
      </c>
      <c r="V72" s="12">
        <v>6.9999999999999999E-4</v>
      </c>
      <c r="W72" s="8"/>
    </row>
    <row r="73" spans="1:23">
      <c r="A73" s="8">
        <v>2</v>
      </c>
      <c r="B73" s="8" t="s">
        <v>321</v>
      </c>
      <c r="C73" s="8" t="s">
        <v>551</v>
      </c>
      <c r="D73" s="9">
        <v>38485</v>
      </c>
      <c r="E73" s="8">
        <v>10.828099999999999</v>
      </c>
      <c r="F73" s="8">
        <v>13.739000000000001</v>
      </c>
      <c r="G73" s="8">
        <v>5.3293999999999997</v>
      </c>
      <c r="H73" s="8">
        <v>1E-4</v>
      </c>
      <c r="I73" s="8">
        <v>0.57430000000000003</v>
      </c>
      <c r="J73" s="8">
        <v>0.81859999999999999</v>
      </c>
      <c r="K73" s="8"/>
      <c r="L73" s="8"/>
      <c r="M73" s="8"/>
      <c r="N73" s="8"/>
      <c r="O73" s="8"/>
      <c r="P73" s="8"/>
      <c r="Q73">
        <v>11</v>
      </c>
      <c r="R73" s="13">
        <v>1.9E-3</v>
      </c>
      <c r="S73" s="13">
        <v>-1.1999999999999999E-3</v>
      </c>
      <c r="T73">
        <v>3.0999999999999999E-3</v>
      </c>
      <c r="U73" s="8">
        <v>8.0000000000000004E-4</v>
      </c>
      <c r="V73" s="8">
        <v>8.0000000000000004E-4</v>
      </c>
      <c r="W73" s="8"/>
    </row>
    <row r="74" spans="1:23">
      <c r="A74" s="8">
        <v>3</v>
      </c>
      <c r="B74" s="8" t="s">
        <v>149</v>
      </c>
      <c r="C74" s="8" t="s">
        <v>551</v>
      </c>
      <c r="D74" s="9">
        <v>38486</v>
      </c>
      <c r="E74" s="8">
        <v>10.8332</v>
      </c>
      <c r="F74" s="8">
        <v>13.769399999999999</v>
      </c>
      <c r="G74" s="8">
        <v>5.3164999999999996</v>
      </c>
      <c r="H74" s="8">
        <v>5.0000000000000001E-4</v>
      </c>
      <c r="I74" s="8">
        <v>0.57410000000000005</v>
      </c>
      <c r="J74" s="8">
        <v>0.81879999999999997</v>
      </c>
      <c r="K74" s="8"/>
      <c r="L74" s="8"/>
      <c r="M74" s="8"/>
      <c r="N74" s="8"/>
      <c r="O74" s="8"/>
      <c r="P74" s="8"/>
      <c r="Q74" s="8">
        <v>6</v>
      </c>
      <c r="R74" s="8">
        <v>2.9999999999999997E-4</v>
      </c>
      <c r="S74" s="8">
        <v>-5.0000000000000001E-4</v>
      </c>
      <c r="T74" s="13">
        <v>8.0000000000000004E-4</v>
      </c>
      <c r="U74">
        <v>2.9999999999999997E-4</v>
      </c>
      <c r="V74" s="8">
        <v>2.9999999999999997E-4</v>
      </c>
      <c r="W74" s="8"/>
    </row>
    <row r="75" spans="1:23">
      <c r="A75" s="8">
        <v>4</v>
      </c>
      <c r="B75" s="8" t="s">
        <v>562</v>
      </c>
      <c r="C75" s="8" t="s">
        <v>398</v>
      </c>
      <c r="D75" s="9">
        <v>38499</v>
      </c>
      <c r="E75" s="8">
        <v>10.834</v>
      </c>
      <c r="F75" s="8">
        <v>13.7682</v>
      </c>
      <c r="G75" s="8">
        <v>5.3159999999999998</v>
      </c>
      <c r="H75" s="8">
        <v>4.0000000000000002E-4</v>
      </c>
      <c r="I75" s="8">
        <v>0.57420000000000004</v>
      </c>
      <c r="J75" s="8">
        <v>0.81869999999999998</v>
      </c>
      <c r="K75" s="8"/>
      <c r="L75" s="8"/>
      <c r="M75" s="8"/>
      <c r="N75" s="8"/>
      <c r="O75" s="8"/>
      <c r="P75" s="8"/>
      <c r="Q75">
        <v>4</v>
      </c>
      <c r="R75" s="8">
        <v>2.0000000000000001E-4</v>
      </c>
      <c r="S75" s="8">
        <v>-2.0000000000000001E-4</v>
      </c>
      <c r="T75" s="8">
        <v>5.0000000000000001E-4</v>
      </c>
      <c r="U75" s="8">
        <v>2.0000000000000001E-4</v>
      </c>
      <c r="V75" s="8">
        <v>2.9999999999999997E-4</v>
      </c>
      <c r="W75" s="8" t="s">
        <v>126</v>
      </c>
    </row>
    <row r="76" spans="1:23">
      <c r="A76" s="8"/>
      <c r="B76" s="8"/>
      <c r="C76" s="8"/>
      <c r="D76" s="9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12"/>
      <c r="W76" s="8"/>
    </row>
    <row r="77" spans="1:23">
      <c r="A77" s="8">
        <v>1</v>
      </c>
      <c r="B77" s="7" t="s">
        <v>323</v>
      </c>
      <c r="C77" s="8" t="s">
        <v>152</v>
      </c>
      <c r="D77" s="9">
        <v>38457</v>
      </c>
      <c r="E77" s="8">
        <v>10.8307</v>
      </c>
      <c r="F77" s="8">
        <v>10.495900000000001</v>
      </c>
      <c r="G77" s="8">
        <v>7.6086999999999998</v>
      </c>
      <c r="H77" s="8">
        <v>2.9999999999999997E-4</v>
      </c>
      <c r="I77" s="8">
        <v>0.57430000000000003</v>
      </c>
      <c r="J77" s="8">
        <v>0.81869999999999998</v>
      </c>
      <c r="K77" s="8"/>
      <c r="L77" s="8"/>
      <c r="M77" s="8"/>
      <c r="N77" s="8">
        <v>-4.1999999999999997E-3</v>
      </c>
      <c r="O77" s="8">
        <v>-0.81869999999999998</v>
      </c>
      <c r="P77" s="8">
        <v>0.57430000000000003</v>
      </c>
      <c r="Q77" s="8">
        <v>6</v>
      </c>
      <c r="R77" s="8">
        <v>2.0000000000000001E-4</v>
      </c>
      <c r="S77" s="8">
        <v>-2.0000000000000001E-4</v>
      </c>
      <c r="T77" s="8">
        <v>4.0000000000000002E-4</v>
      </c>
      <c r="U77" s="8"/>
      <c r="V77" s="12"/>
      <c r="W77" s="8"/>
    </row>
    <row r="78" spans="1:23">
      <c r="A78" s="8">
        <v>2</v>
      </c>
      <c r="B78" s="8" t="s">
        <v>151</v>
      </c>
      <c r="C78" s="8" t="s">
        <v>324</v>
      </c>
      <c r="D78" s="9">
        <v>38485</v>
      </c>
      <c r="E78" s="8">
        <v>10.826599999999999</v>
      </c>
      <c r="F78" s="8">
        <v>10.4649</v>
      </c>
      <c r="G78" s="8">
        <v>7.6264000000000003</v>
      </c>
      <c r="H78" s="8">
        <v>1E-4</v>
      </c>
      <c r="I78" s="8">
        <v>0.57430000000000003</v>
      </c>
      <c r="J78" s="8">
        <v>0.81859999999999999</v>
      </c>
      <c r="K78" s="8"/>
      <c r="L78" s="8"/>
      <c r="M78" s="8"/>
      <c r="N78" s="8">
        <v>2E-3</v>
      </c>
      <c r="O78" s="8">
        <v>0.81859999999999999</v>
      </c>
      <c r="P78" s="8">
        <v>-0.57430000000000003</v>
      </c>
      <c r="Q78">
        <v>6</v>
      </c>
      <c r="R78" s="8">
        <v>2.9999999999999997E-4</v>
      </c>
      <c r="S78" s="8">
        <v>-2.9999999999999997E-4</v>
      </c>
      <c r="T78">
        <v>5.0000000000000001E-4</v>
      </c>
      <c r="U78" s="8"/>
      <c r="V78" s="12"/>
      <c r="W78" s="8"/>
    </row>
    <row r="79" spans="1:23">
      <c r="A79" s="8">
        <v>3</v>
      </c>
      <c r="B79" s="8" t="s">
        <v>459</v>
      </c>
      <c r="C79" s="8" t="s">
        <v>324</v>
      </c>
      <c r="D79" s="9">
        <v>38486</v>
      </c>
      <c r="E79" s="8">
        <v>10.8315</v>
      </c>
      <c r="F79" s="8">
        <v>10.4922</v>
      </c>
      <c r="G79" s="8">
        <v>7.6140999999999996</v>
      </c>
      <c r="H79" s="8">
        <v>5.0000000000000001E-4</v>
      </c>
      <c r="I79" s="8">
        <v>0.57410000000000005</v>
      </c>
      <c r="J79" s="8">
        <v>0.81879999999999997</v>
      </c>
      <c r="K79" s="8"/>
      <c r="L79" s="8"/>
      <c r="M79" s="8"/>
      <c r="N79" s="8">
        <v>3.3500000000000002E-2</v>
      </c>
      <c r="O79" s="8">
        <v>0.81830000000000003</v>
      </c>
      <c r="P79" s="8">
        <v>-0.57369999999999999</v>
      </c>
      <c r="Q79" s="8">
        <v>6</v>
      </c>
      <c r="R79" s="8">
        <v>2.9999999999999997E-4</v>
      </c>
      <c r="S79" s="8">
        <v>-2.9999999999999997E-4</v>
      </c>
      <c r="T79" s="8">
        <v>6.9999999999999999E-4</v>
      </c>
      <c r="U79" s="8"/>
      <c r="V79" s="12"/>
      <c r="W79" s="8"/>
    </row>
    <row r="80" spans="1:23">
      <c r="A80" s="8">
        <v>4</v>
      </c>
      <c r="B80" s="8" t="s">
        <v>563</v>
      </c>
      <c r="C80" s="8" t="s">
        <v>564</v>
      </c>
      <c r="D80" s="9">
        <v>38499</v>
      </c>
      <c r="E80" s="8">
        <v>10.8315</v>
      </c>
      <c r="F80" s="8">
        <v>10.4948</v>
      </c>
      <c r="G80" s="8">
        <v>7.6119000000000003</v>
      </c>
      <c r="H80" s="8">
        <v>4.0000000000000002E-4</v>
      </c>
      <c r="I80" s="8">
        <v>0.57420000000000004</v>
      </c>
      <c r="J80" s="8">
        <v>0.81869999999999998</v>
      </c>
      <c r="K80" s="8"/>
      <c r="L80" s="8"/>
      <c r="M80" s="8"/>
      <c r="N80" s="8">
        <v>2.0000000000000001E-4</v>
      </c>
      <c r="O80" s="8">
        <v>-0.81869999999999998</v>
      </c>
      <c r="P80" s="8">
        <v>0.57420000000000004</v>
      </c>
      <c r="Q80">
        <v>6</v>
      </c>
      <c r="R80" s="8">
        <v>1E-4</v>
      </c>
      <c r="S80" s="8">
        <v>-1E-4</v>
      </c>
      <c r="T80">
        <v>2.0000000000000001E-4</v>
      </c>
      <c r="U80" s="8"/>
      <c r="V80" s="12"/>
      <c r="W80" s="8" t="s">
        <v>126</v>
      </c>
    </row>
    <row r="81" spans="1:23">
      <c r="A81" s="8"/>
      <c r="B81" s="8"/>
      <c r="C81" s="8"/>
      <c r="D81" s="9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12"/>
      <c r="W81" s="8"/>
    </row>
    <row r="82" spans="1:23">
      <c r="A82" s="8">
        <v>1</v>
      </c>
      <c r="B82" s="8" t="s">
        <v>153</v>
      </c>
      <c r="C82" s="8" t="s">
        <v>154</v>
      </c>
      <c r="D82" s="9">
        <v>38457</v>
      </c>
      <c r="E82" s="8">
        <v>10.833500000000001</v>
      </c>
      <c r="F82" s="8">
        <v>13.768700000000001</v>
      </c>
      <c r="G82" s="8">
        <v>5.3129999999999997</v>
      </c>
      <c r="H82" s="8"/>
      <c r="I82" s="8"/>
      <c r="J82" s="8"/>
      <c r="K82" s="8">
        <v>10.8307</v>
      </c>
      <c r="L82" s="8">
        <v>10.495900000000001</v>
      </c>
      <c r="M82" s="8">
        <v>7.6086999999999998</v>
      </c>
      <c r="N82" s="8">
        <v>-6.9999999999999999E-4</v>
      </c>
      <c r="O82" s="8">
        <v>-0.81869999999999998</v>
      </c>
      <c r="P82" s="8">
        <v>0.57430000000000003</v>
      </c>
      <c r="Q82" s="8"/>
      <c r="R82" s="8"/>
      <c r="S82" s="8"/>
      <c r="T82" s="8"/>
      <c r="U82" s="8"/>
      <c r="V82" s="12"/>
      <c r="W82" s="8"/>
    </row>
    <row r="83" spans="1:23">
      <c r="A83" s="8"/>
      <c r="B83" s="8"/>
      <c r="C83" s="8"/>
      <c r="D83" s="9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12"/>
      <c r="W83" s="8"/>
    </row>
    <row r="84" spans="1:23">
      <c r="A84" s="8">
        <v>1</v>
      </c>
      <c r="B84" s="33" t="s">
        <v>211</v>
      </c>
      <c r="C84" s="8" t="s">
        <v>202</v>
      </c>
      <c r="D84" s="9">
        <v>38507</v>
      </c>
      <c r="E84" s="8">
        <v>10.076700000000001</v>
      </c>
      <c r="F84" s="8">
        <v>20.653700000000001</v>
      </c>
      <c r="G84" s="8">
        <v>2.7239</v>
      </c>
      <c r="H84" s="8">
        <v>-0.34350000000000003</v>
      </c>
      <c r="I84" s="8">
        <v>-0.53969999999999996</v>
      </c>
      <c r="J84" s="8">
        <v>-0.76859999999999995</v>
      </c>
      <c r="K84" s="8"/>
      <c r="L84" s="8"/>
      <c r="M84" s="8"/>
      <c r="N84" s="8"/>
      <c r="O84" s="8"/>
      <c r="P84" s="8"/>
      <c r="Q84" s="8">
        <v>6</v>
      </c>
      <c r="R84" s="8">
        <v>2.0000000000000001E-4</v>
      </c>
      <c r="S84" s="8">
        <v>-4.0000000000000002E-4</v>
      </c>
      <c r="T84" s="8">
        <v>5.9999999999999995E-4</v>
      </c>
      <c r="U84" s="8">
        <v>2.0000000000000001E-4</v>
      </c>
      <c r="V84" s="8">
        <v>2.0000000000000001E-4</v>
      </c>
      <c r="W84" s="8"/>
    </row>
    <row r="85" spans="1:23">
      <c r="A85" s="8">
        <v>2</v>
      </c>
      <c r="B85" s="8" t="s">
        <v>201</v>
      </c>
      <c r="C85" s="8" t="s">
        <v>433</v>
      </c>
      <c r="D85" s="9">
        <v>38507</v>
      </c>
      <c r="E85" s="8">
        <v>10.239100000000001</v>
      </c>
      <c r="F85" s="8">
        <v>20.750900000000001</v>
      </c>
      <c r="G85" s="8">
        <v>2.5798000000000001</v>
      </c>
      <c r="H85" s="8">
        <v>-0.34339999999999998</v>
      </c>
      <c r="I85" s="8">
        <v>-0.53959999999999997</v>
      </c>
      <c r="J85" s="8">
        <v>-0.76870000000000005</v>
      </c>
      <c r="K85" s="8"/>
      <c r="L85" s="8"/>
      <c r="M85" s="8"/>
      <c r="N85" s="8"/>
      <c r="O85" s="8"/>
      <c r="P85" s="8"/>
      <c r="Q85">
        <v>10</v>
      </c>
      <c r="R85" s="13">
        <v>2.9999999999999997E-4</v>
      </c>
      <c r="S85" s="13">
        <v>-4.0000000000000002E-4</v>
      </c>
      <c r="T85">
        <v>6.9999999999999999E-4</v>
      </c>
      <c r="U85" s="13">
        <v>2.0000000000000001E-4</v>
      </c>
      <c r="V85">
        <v>2.0000000000000001E-4</v>
      </c>
      <c r="W85" s="8"/>
    </row>
    <row r="86" spans="1:23">
      <c r="A86" s="8">
        <v>3</v>
      </c>
      <c r="B86" s="8" t="s">
        <v>6</v>
      </c>
      <c r="C86" s="8" t="s">
        <v>114</v>
      </c>
      <c r="D86" s="9">
        <v>38594</v>
      </c>
      <c r="E86" s="8">
        <v>9.7911000000000001</v>
      </c>
      <c r="F86" s="8">
        <v>20.2165</v>
      </c>
      <c r="G86" s="8">
        <v>3.1516000000000002</v>
      </c>
      <c r="H86" s="8">
        <v>-0.34160000000000001</v>
      </c>
      <c r="I86" s="8">
        <v>-0.53890000000000005</v>
      </c>
      <c r="J86" s="8">
        <v>-0.77</v>
      </c>
      <c r="K86" s="8"/>
      <c r="L86" s="8"/>
      <c r="M86" s="8"/>
      <c r="N86" s="8"/>
      <c r="O86" s="8"/>
      <c r="P86" s="8"/>
      <c r="Q86" s="8">
        <v>8</v>
      </c>
      <c r="R86" s="8">
        <v>2.0000000000000001E-4</v>
      </c>
      <c r="S86" s="8">
        <v>-2.0000000000000001E-4</v>
      </c>
      <c r="T86" s="8">
        <v>2.9999999999999997E-4</v>
      </c>
      <c r="U86" s="8">
        <v>1E-4</v>
      </c>
      <c r="V86" s="8">
        <v>1E-4</v>
      </c>
      <c r="W86" s="8"/>
    </row>
    <row r="87" spans="1:23">
      <c r="A87" s="8"/>
      <c r="B87" s="8"/>
      <c r="C87" s="8"/>
      <c r="D87" s="9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>
      <c r="A88" s="8">
        <v>1</v>
      </c>
      <c r="B88" s="33" t="s">
        <v>205</v>
      </c>
      <c r="C88" s="8" t="s">
        <v>204</v>
      </c>
      <c r="D88" s="9">
        <v>38507</v>
      </c>
      <c r="E88" s="8">
        <v>9.8414000000000001</v>
      </c>
      <c r="F88" s="8">
        <v>20.453499999999998</v>
      </c>
      <c r="G88" s="8">
        <v>2.9697</v>
      </c>
      <c r="H88" s="8">
        <v>-0.34350000000000003</v>
      </c>
      <c r="I88" s="8">
        <v>-0.53969999999999996</v>
      </c>
      <c r="J88" s="8">
        <v>-0.76859999999999995</v>
      </c>
      <c r="K88" s="8"/>
      <c r="L88" s="8"/>
      <c r="M88" s="8"/>
      <c r="N88" s="8"/>
      <c r="O88" s="8"/>
      <c r="P88" s="8"/>
      <c r="Q88" s="8">
        <v>4</v>
      </c>
      <c r="R88" s="8">
        <v>1E-4</v>
      </c>
      <c r="S88" s="8">
        <v>-1E-4</v>
      </c>
      <c r="T88" s="8">
        <v>2.0000000000000001E-4</v>
      </c>
      <c r="U88" s="8">
        <v>1E-4</v>
      </c>
      <c r="V88" s="8">
        <v>1E-4</v>
      </c>
      <c r="W88" s="8"/>
    </row>
    <row r="89" spans="1:23">
      <c r="A89" s="8">
        <v>2</v>
      </c>
      <c r="B89" s="8" t="s">
        <v>203</v>
      </c>
      <c r="C89" s="8" t="s">
        <v>435</v>
      </c>
      <c r="D89" s="9">
        <v>38507</v>
      </c>
      <c r="E89" s="8">
        <v>9.8415999999999997</v>
      </c>
      <c r="F89" s="8">
        <v>20.453399999999998</v>
      </c>
      <c r="G89" s="8">
        <v>2.9697</v>
      </c>
      <c r="H89" s="8">
        <v>-0.34350000000000003</v>
      </c>
      <c r="I89" s="8">
        <v>-0.53969999999999996</v>
      </c>
      <c r="J89" s="8">
        <v>-0.76859999999999995</v>
      </c>
      <c r="K89" s="8"/>
      <c r="L89" s="8"/>
      <c r="M89" s="8"/>
      <c r="N89" s="8"/>
      <c r="O89" s="8"/>
      <c r="P89" s="8"/>
      <c r="Q89">
        <v>5</v>
      </c>
      <c r="R89" s="13">
        <v>2.0000000000000001E-4</v>
      </c>
      <c r="S89" s="13">
        <v>-2.0000000000000001E-4</v>
      </c>
      <c r="T89">
        <v>4.0000000000000002E-4</v>
      </c>
      <c r="U89" s="13">
        <v>2.0000000000000001E-4</v>
      </c>
      <c r="V89">
        <v>2.0000000000000001E-4</v>
      </c>
      <c r="W89" s="8"/>
    </row>
    <row r="90" spans="1:23">
      <c r="A90" s="8">
        <v>3</v>
      </c>
      <c r="B90" s="8" t="s">
        <v>203</v>
      </c>
      <c r="C90" s="8" t="s">
        <v>435</v>
      </c>
      <c r="D90" s="9">
        <v>38507</v>
      </c>
      <c r="E90" s="8">
        <v>9.8391999999999999</v>
      </c>
      <c r="F90" s="8">
        <v>20.4527</v>
      </c>
      <c r="G90" s="8">
        <v>2.9678</v>
      </c>
      <c r="H90" s="8">
        <v>-0.34339999999999998</v>
      </c>
      <c r="I90" s="8">
        <v>-0.53959999999999997</v>
      </c>
      <c r="J90" s="8">
        <v>-0.76870000000000005</v>
      </c>
      <c r="K90" s="8"/>
      <c r="L90" s="8"/>
      <c r="M90" s="8"/>
      <c r="N90" s="8"/>
      <c r="O90" s="8"/>
      <c r="P90" s="8"/>
      <c r="Q90" s="8">
        <v>9</v>
      </c>
      <c r="R90" s="8">
        <v>1E-4</v>
      </c>
      <c r="S90" s="8">
        <v>-1E-4</v>
      </c>
      <c r="T90" s="8">
        <v>2.0000000000000001E-4</v>
      </c>
      <c r="U90" s="8">
        <v>1E-4</v>
      </c>
      <c r="V90" s="8">
        <v>1E-4</v>
      </c>
      <c r="W90" s="8"/>
    </row>
    <row r="91" spans="1:23">
      <c r="A91" s="8">
        <v>4</v>
      </c>
      <c r="B91" s="8" t="s">
        <v>7</v>
      </c>
      <c r="C91" s="8" t="s">
        <v>2</v>
      </c>
      <c r="D91" s="9">
        <v>38594</v>
      </c>
      <c r="E91" s="8">
        <v>9.8392999999999997</v>
      </c>
      <c r="F91" s="8">
        <v>20.468699999999998</v>
      </c>
      <c r="G91" s="8">
        <v>2.9537</v>
      </c>
      <c r="H91" s="8">
        <v>-0.34160000000000001</v>
      </c>
      <c r="I91" s="8">
        <v>-0.53890000000000005</v>
      </c>
      <c r="J91" s="8">
        <v>-0.77</v>
      </c>
      <c r="K91" s="8"/>
      <c r="L91" s="8"/>
      <c r="M91" s="8"/>
      <c r="N91" s="8"/>
      <c r="O91" s="8"/>
      <c r="P91" s="8"/>
      <c r="Q91" s="8">
        <v>8</v>
      </c>
      <c r="R91" s="8">
        <v>5.0000000000000001E-4</v>
      </c>
      <c r="S91" s="8">
        <v>-5.0000000000000001E-4</v>
      </c>
      <c r="T91" s="8">
        <v>1E-3</v>
      </c>
      <c r="U91" s="8">
        <v>2.9999999999999997E-4</v>
      </c>
      <c r="V91" s="8">
        <v>2.9999999999999997E-4</v>
      </c>
      <c r="W91" s="8"/>
    </row>
    <row r="92" spans="1:23">
      <c r="A92" s="8"/>
      <c r="B92" s="8"/>
      <c r="C92" s="8"/>
      <c r="D92" s="9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>
      <c r="A93" s="8">
        <v>1</v>
      </c>
      <c r="B93" s="33" t="s">
        <v>208</v>
      </c>
      <c r="C93" s="8" t="s">
        <v>433</v>
      </c>
      <c r="D93" s="9">
        <v>38507</v>
      </c>
      <c r="E93" s="8">
        <v>9.8670000000000009</v>
      </c>
      <c r="F93" s="8">
        <v>20.4771</v>
      </c>
      <c r="G93" s="8">
        <v>2.9889000000000001</v>
      </c>
      <c r="H93" s="8">
        <v>-0.6633</v>
      </c>
      <c r="I93" s="8">
        <v>-0.42880000000000001</v>
      </c>
      <c r="J93" s="8">
        <v>-0.61329999999999996</v>
      </c>
      <c r="K93" s="8"/>
      <c r="L93" s="8"/>
      <c r="M93" s="8"/>
      <c r="N93" s="8"/>
      <c r="O93" s="8"/>
      <c r="P93" s="8"/>
      <c r="Q93" s="8">
        <v>6</v>
      </c>
      <c r="R93" s="8">
        <v>4.0000000000000002E-4</v>
      </c>
      <c r="S93" s="8">
        <v>-4.0000000000000002E-4</v>
      </c>
      <c r="T93" s="8">
        <v>8.0000000000000004E-4</v>
      </c>
      <c r="U93" s="8">
        <v>2.9999999999999997E-4</v>
      </c>
      <c r="V93" s="8">
        <v>2.9999999999999997E-4</v>
      </c>
      <c r="W93" s="8"/>
    </row>
    <row r="94" spans="1:23">
      <c r="A94" s="8">
        <v>2</v>
      </c>
      <c r="B94" s="8" t="s">
        <v>206</v>
      </c>
      <c r="C94" s="8" t="s">
        <v>433</v>
      </c>
      <c r="D94" s="9">
        <v>38507</v>
      </c>
      <c r="E94" s="8">
        <v>10.7202</v>
      </c>
      <c r="F94" s="8">
        <v>20.558299999999999</v>
      </c>
      <c r="G94" s="8">
        <v>2.0051999999999999</v>
      </c>
      <c r="H94" s="8">
        <v>-0.6633</v>
      </c>
      <c r="I94" s="8">
        <v>-0.4289</v>
      </c>
      <c r="J94" s="8">
        <v>-0.61329999999999996</v>
      </c>
      <c r="K94" s="8"/>
      <c r="L94" s="8"/>
      <c r="M94" s="8"/>
      <c r="N94" s="8"/>
      <c r="O94" s="8"/>
      <c r="P94" s="8"/>
      <c r="Q94" s="8">
        <v>9</v>
      </c>
      <c r="R94" s="8">
        <v>5.0000000000000001E-4</v>
      </c>
      <c r="S94" s="8">
        <v>-4.0000000000000002E-4</v>
      </c>
      <c r="T94" s="8">
        <v>8.0000000000000004E-4</v>
      </c>
      <c r="U94" s="8">
        <v>2.9999999999999997E-4</v>
      </c>
      <c r="V94" s="8">
        <v>2.9999999999999997E-4</v>
      </c>
      <c r="W94" s="8"/>
    </row>
    <row r="95" spans="1:23">
      <c r="A95" s="8">
        <v>3</v>
      </c>
      <c r="B95" s="8" t="s">
        <v>11</v>
      </c>
      <c r="C95" s="8" t="s">
        <v>114</v>
      </c>
      <c r="D95" s="9">
        <v>38594</v>
      </c>
      <c r="E95" s="8">
        <v>9.5408000000000008</v>
      </c>
      <c r="F95" s="8">
        <v>20.558499999999999</v>
      </c>
      <c r="G95" s="8">
        <v>3.2498</v>
      </c>
      <c r="H95" s="8">
        <v>-0.6784</v>
      </c>
      <c r="I95" s="8">
        <v>-0.42159999999999997</v>
      </c>
      <c r="J95" s="8">
        <v>-0.60160000000000002</v>
      </c>
      <c r="K95" s="8"/>
      <c r="L95" s="8"/>
      <c r="M95" s="8"/>
      <c r="N95" s="8"/>
      <c r="O95" s="8"/>
      <c r="P95" s="8"/>
      <c r="Q95">
        <v>20</v>
      </c>
      <c r="R95" s="8">
        <v>6.9999999999999999E-4</v>
      </c>
      <c r="S95" s="8">
        <v>-6.9999999999999999E-4</v>
      </c>
      <c r="T95" s="8">
        <v>1.4E-3</v>
      </c>
      <c r="U95" s="8">
        <v>4.0000000000000002E-4</v>
      </c>
      <c r="V95" s="8">
        <v>4.0000000000000002E-4</v>
      </c>
      <c r="W95" s="8"/>
    </row>
    <row r="96" spans="1:23">
      <c r="A96" s="8"/>
      <c r="B96" s="8"/>
      <c r="C96" s="8"/>
      <c r="D96" s="9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12"/>
      <c r="W96" s="8"/>
    </row>
    <row r="97" spans="1:23">
      <c r="A97" s="8">
        <v>1</v>
      </c>
      <c r="B97" s="33" t="s">
        <v>210</v>
      </c>
      <c r="C97" s="8" t="s">
        <v>435</v>
      </c>
      <c r="D97" s="9">
        <v>38507</v>
      </c>
      <c r="E97" s="8">
        <v>9.9131999999999998</v>
      </c>
      <c r="F97" s="8">
        <v>20.4605</v>
      </c>
      <c r="G97" s="8">
        <v>2.9506000000000001</v>
      </c>
      <c r="H97" s="8">
        <v>-0.6633</v>
      </c>
      <c r="I97" s="8">
        <v>-0.42880000000000001</v>
      </c>
      <c r="J97" s="8">
        <v>-0.61329999999999996</v>
      </c>
      <c r="K97" s="8"/>
      <c r="L97" s="8"/>
      <c r="M97" s="8"/>
      <c r="N97" s="8"/>
      <c r="O97" s="8"/>
      <c r="P97" s="8"/>
      <c r="Q97" s="8">
        <v>4</v>
      </c>
      <c r="R97" s="8">
        <v>0</v>
      </c>
      <c r="S97" s="8">
        <v>0</v>
      </c>
      <c r="T97" s="8">
        <v>1E-4</v>
      </c>
      <c r="U97" s="8">
        <v>0</v>
      </c>
      <c r="V97" s="8">
        <v>0</v>
      </c>
      <c r="W97" s="8"/>
    </row>
    <row r="98" spans="1:23">
      <c r="A98" s="8">
        <v>2</v>
      </c>
      <c r="B98" s="8" t="s">
        <v>209</v>
      </c>
      <c r="C98" s="8" t="s">
        <v>435</v>
      </c>
      <c r="D98" s="9">
        <v>38507</v>
      </c>
      <c r="E98" s="8">
        <v>9.9111999999999991</v>
      </c>
      <c r="F98" s="8">
        <v>20.460100000000001</v>
      </c>
      <c r="G98" s="8">
        <v>2.9489999999999998</v>
      </c>
      <c r="H98" s="8">
        <v>-0.6633</v>
      </c>
      <c r="I98" s="8">
        <v>-0.4289</v>
      </c>
      <c r="J98" s="8">
        <v>-0.61329999999999996</v>
      </c>
      <c r="K98" s="8"/>
      <c r="L98" s="8"/>
      <c r="M98" s="8"/>
      <c r="N98" s="8"/>
      <c r="O98" s="8"/>
      <c r="P98" s="8"/>
      <c r="Q98" s="8">
        <v>7</v>
      </c>
      <c r="R98" s="8">
        <v>1E-4</v>
      </c>
      <c r="S98" s="8">
        <v>-1E-4</v>
      </c>
      <c r="T98" s="8">
        <v>2.0000000000000001E-4</v>
      </c>
      <c r="U98" s="8">
        <v>1E-4</v>
      </c>
      <c r="V98" s="8">
        <v>1E-4</v>
      </c>
      <c r="W98" s="8"/>
    </row>
    <row r="99" spans="1:23">
      <c r="A99" s="8">
        <v>3</v>
      </c>
      <c r="B99" s="8" t="s">
        <v>12</v>
      </c>
      <c r="C99" s="8" t="s">
        <v>13</v>
      </c>
      <c r="D99" s="9">
        <v>38594</v>
      </c>
      <c r="E99" s="8">
        <v>9.8650000000000002</v>
      </c>
      <c r="F99" s="8">
        <v>20.474499999999999</v>
      </c>
      <c r="G99" s="8">
        <v>2.9430999999999998</v>
      </c>
      <c r="H99" s="8">
        <v>-0.6784</v>
      </c>
      <c r="I99" s="8">
        <v>-0.42159999999999997</v>
      </c>
      <c r="J99" s="8">
        <v>-0.60160000000000002</v>
      </c>
      <c r="K99" s="8"/>
      <c r="L99" s="8"/>
      <c r="M99" s="8"/>
      <c r="N99" s="8"/>
      <c r="O99" s="8"/>
      <c r="P99" s="8"/>
      <c r="Q99" s="8">
        <v>8</v>
      </c>
      <c r="R99" s="8">
        <v>4.0000000000000002E-4</v>
      </c>
      <c r="S99" s="8">
        <v>-2.9999999999999997E-4</v>
      </c>
      <c r="T99" s="8">
        <v>6.9999999999999999E-4</v>
      </c>
      <c r="U99" s="8">
        <v>2.0000000000000001E-4</v>
      </c>
      <c r="V99" s="8">
        <v>2.0000000000000001E-4</v>
      </c>
      <c r="W99" s="8"/>
    </row>
    <row r="100" spans="1:2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>
      <c r="A101" s="8">
        <v>1</v>
      </c>
      <c r="B101" s="23" t="s">
        <v>476</v>
      </c>
      <c r="C101" s="8" t="s">
        <v>160</v>
      </c>
      <c r="D101" s="9">
        <v>38457</v>
      </c>
      <c r="E101" s="8">
        <v>5.4842000000000004</v>
      </c>
      <c r="F101" s="8">
        <v>-8.7994000000000003</v>
      </c>
      <c r="G101" s="8">
        <v>-16.5867</v>
      </c>
      <c r="H101" s="8">
        <v>1E-4</v>
      </c>
      <c r="I101" s="8">
        <v>-1E-4</v>
      </c>
      <c r="J101" s="8">
        <v>-1</v>
      </c>
      <c r="K101" s="8"/>
      <c r="L101" s="8"/>
      <c r="M101" s="8"/>
      <c r="N101" s="8"/>
      <c r="O101" s="8"/>
      <c r="P101" s="8"/>
      <c r="Q101" s="8">
        <v>5</v>
      </c>
      <c r="R101" s="8">
        <v>1E-4</v>
      </c>
      <c r="S101" s="8">
        <v>-1E-4</v>
      </c>
      <c r="T101" s="8">
        <v>2.0000000000000001E-4</v>
      </c>
      <c r="U101" s="8">
        <v>1E-4</v>
      </c>
      <c r="V101" s="12">
        <v>1E-4</v>
      </c>
      <c r="W101" s="8"/>
    </row>
    <row r="102" spans="1:23">
      <c r="A102" s="8">
        <v>2</v>
      </c>
      <c r="B102" s="8" t="s">
        <v>475</v>
      </c>
      <c r="C102" s="8" t="s">
        <v>396</v>
      </c>
      <c r="D102" s="9">
        <v>38499</v>
      </c>
      <c r="E102" s="8">
        <v>12.4682</v>
      </c>
      <c r="F102" s="8">
        <v>-8.2280999999999995</v>
      </c>
      <c r="G102" s="8">
        <v>-16.5886</v>
      </c>
      <c r="H102" s="8">
        <v>0</v>
      </c>
      <c r="I102" s="8">
        <v>1E-4</v>
      </c>
      <c r="J102" s="8">
        <v>-1</v>
      </c>
      <c r="K102" s="8"/>
      <c r="L102" s="8"/>
      <c r="M102" s="8"/>
      <c r="N102" s="8"/>
      <c r="O102" s="8"/>
      <c r="P102" s="8"/>
      <c r="Q102">
        <v>5</v>
      </c>
      <c r="R102" s="8">
        <v>0</v>
      </c>
      <c r="S102" s="8">
        <v>0</v>
      </c>
      <c r="T102">
        <v>1E-4</v>
      </c>
      <c r="U102" s="8">
        <v>0</v>
      </c>
      <c r="V102">
        <v>0</v>
      </c>
      <c r="W102" s="8" t="s">
        <v>126</v>
      </c>
    </row>
    <row r="103" spans="1:23">
      <c r="A103" s="8"/>
      <c r="B103" s="8"/>
      <c r="C103" s="8"/>
      <c r="D103" s="9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12"/>
      <c r="W103" s="8"/>
    </row>
    <row r="104" spans="1:23">
      <c r="A104" s="8">
        <v>1</v>
      </c>
      <c r="B104" s="23" t="s">
        <v>478</v>
      </c>
      <c r="C104" s="8" t="s">
        <v>551</v>
      </c>
      <c r="D104" s="9">
        <v>38457</v>
      </c>
      <c r="E104" s="8">
        <v>9.8388000000000009</v>
      </c>
      <c r="F104" s="8">
        <v>-7.8841999999999999</v>
      </c>
      <c r="G104" s="8">
        <v>-16.586300000000001</v>
      </c>
      <c r="H104" s="8">
        <v>1E-4</v>
      </c>
      <c r="I104" s="8">
        <v>-1E-4</v>
      </c>
      <c r="J104" s="8">
        <v>-1</v>
      </c>
      <c r="K104" s="8"/>
      <c r="L104" s="8"/>
      <c r="M104" s="8"/>
      <c r="N104" s="8"/>
      <c r="O104" s="8"/>
      <c r="P104" s="8"/>
      <c r="Q104" s="8">
        <v>8</v>
      </c>
      <c r="R104" s="8">
        <v>5.9999999999999995E-4</v>
      </c>
      <c r="S104" s="8">
        <v>-4.0000000000000002E-4</v>
      </c>
      <c r="T104" s="8">
        <v>1E-3</v>
      </c>
      <c r="U104" s="8">
        <v>2.9999999999999997E-4</v>
      </c>
      <c r="V104" s="8">
        <v>2.9999999999999997E-4</v>
      </c>
      <c r="W104" s="8"/>
    </row>
    <row r="105" spans="1:23">
      <c r="A105" s="8">
        <v>2</v>
      </c>
      <c r="B105" s="8" t="s">
        <v>477</v>
      </c>
      <c r="C105" s="8" t="s">
        <v>398</v>
      </c>
      <c r="D105" s="9">
        <v>38499</v>
      </c>
      <c r="E105" s="25">
        <v>9.8391000000000002</v>
      </c>
      <c r="F105" s="25">
        <v>-7.8819999999999997</v>
      </c>
      <c r="G105" s="25">
        <v>-16.5886</v>
      </c>
      <c r="H105" s="25">
        <v>0</v>
      </c>
      <c r="I105" s="25">
        <v>1E-4</v>
      </c>
      <c r="J105" s="25">
        <v>-1</v>
      </c>
      <c r="K105" s="8"/>
      <c r="L105" s="8"/>
      <c r="M105" s="8"/>
      <c r="N105" s="8"/>
      <c r="O105" s="8"/>
      <c r="P105" s="8"/>
      <c r="Q105">
        <v>6</v>
      </c>
      <c r="R105" s="8">
        <v>4.0000000000000002E-4</v>
      </c>
      <c r="S105" s="8">
        <v>-5.0000000000000001E-4</v>
      </c>
      <c r="T105">
        <v>8.9999999999999998E-4</v>
      </c>
      <c r="U105" s="8">
        <v>2.9999999999999997E-4</v>
      </c>
      <c r="V105" s="8">
        <v>2.9999999999999997E-4</v>
      </c>
      <c r="W105" s="8" t="s">
        <v>126</v>
      </c>
    </row>
    <row r="106" spans="1:2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12"/>
      <c r="W106" s="8"/>
    </row>
    <row r="107" spans="1:23">
      <c r="A107" s="8">
        <v>1</v>
      </c>
      <c r="B107" s="7" t="s">
        <v>301</v>
      </c>
      <c r="C107" s="8" t="s">
        <v>550</v>
      </c>
      <c r="D107" s="9">
        <v>38457</v>
      </c>
      <c r="E107" s="8">
        <v>9.8802000000000003</v>
      </c>
      <c r="F107" s="8">
        <v>-8.1435999999999993</v>
      </c>
      <c r="G107" s="8">
        <v>-37.549999999999997</v>
      </c>
      <c r="H107" s="8">
        <v>4.0000000000000002E-4</v>
      </c>
      <c r="I107" s="8">
        <v>0.29809999999999998</v>
      </c>
      <c r="J107" s="8">
        <v>0.95450000000000002</v>
      </c>
      <c r="K107" s="8"/>
      <c r="L107" s="8"/>
      <c r="M107" s="8"/>
      <c r="N107" s="8"/>
      <c r="O107" s="8"/>
      <c r="P107" s="8"/>
      <c r="Q107" s="8">
        <v>8</v>
      </c>
      <c r="R107" s="8">
        <v>4.0000000000000002E-4</v>
      </c>
      <c r="S107" s="8">
        <v>-2.9999999999999997E-4</v>
      </c>
      <c r="T107" s="8">
        <v>6.9999999999999999E-4</v>
      </c>
      <c r="U107" s="8">
        <v>2.0000000000000001E-4</v>
      </c>
      <c r="V107" s="12">
        <v>2.9999999999999997E-4</v>
      </c>
      <c r="W107" s="8"/>
    </row>
    <row r="108" spans="1:23">
      <c r="A108" s="8">
        <v>2</v>
      </c>
      <c r="B108" s="17" t="s">
        <v>233</v>
      </c>
      <c r="C108" s="8" t="s">
        <v>550</v>
      </c>
      <c r="D108" s="9">
        <v>38486</v>
      </c>
      <c r="E108" s="8">
        <v>10.052099999999999</v>
      </c>
      <c r="F108" s="8">
        <v>-8.1277000000000008</v>
      </c>
      <c r="G108" s="8">
        <v>-37.481900000000003</v>
      </c>
      <c r="H108" s="8">
        <v>2.0000000000000001E-4</v>
      </c>
      <c r="I108" s="8">
        <v>0.30080000000000001</v>
      </c>
      <c r="J108" s="8">
        <v>0.95369999999999999</v>
      </c>
      <c r="K108" s="8"/>
      <c r="L108" s="8"/>
      <c r="M108" s="8"/>
      <c r="N108" s="8"/>
      <c r="O108" s="8"/>
      <c r="P108" s="8"/>
      <c r="Q108" s="8">
        <v>12</v>
      </c>
      <c r="R108" s="8">
        <v>1.6999999999999999E-3</v>
      </c>
      <c r="S108" s="8">
        <v>-1.6999999999999999E-3</v>
      </c>
      <c r="T108" s="8">
        <v>3.3999999999999998E-3</v>
      </c>
      <c r="U108" s="8">
        <v>1.1000000000000001E-3</v>
      </c>
      <c r="V108" s="8">
        <v>1.1999999999999999E-3</v>
      </c>
      <c r="W108" s="8" t="s">
        <v>126</v>
      </c>
    </row>
    <row r="109" spans="1:23">
      <c r="A109" s="8">
        <v>3</v>
      </c>
      <c r="B109" s="17" t="s">
        <v>480</v>
      </c>
      <c r="C109" s="8" t="s">
        <v>396</v>
      </c>
      <c r="D109" s="9">
        <v>38500</v>
      </c>
      <c r="E109" s="8">
        <v>10.425599999999999</v>
      </c>
      <c r="F109" s="8">
        <v>-6.2342000000000004</v>
      </c>
      <c r="G109" s="8">
        <v>-38.079000000000001</v>
      </c>
      <c r="H109" s="8">
        <v>5.0000000000000001E-4</v>
      </c>
      <c r="I109" s="8">
        <v>0.30059999999999998</v>
      </c>
      <c r="J109" s="8">
        <v>0.95369999999999999</v>
      </c>
      <c r="K109" s="8"/>
      <c r="L109" s="8"/>
      <c r="M109" s="8"/>
      <c r="N109" s="8"/>
      <c r="O109" s="8"/>
      <c r="P109" s="8"/>
      <c r="Q109">
        <v>10</v>
      </c>
      <c r="R109" s="8">
        <v>4.0000000000000002E-4</v>
      </c>
      <c r="S109" s="8">
        <v>-2.0000000000000001E-4</v>
      </c>
      <c r="T109">
        <v>5.9999999999999995E-4</v>
      </c>
      <c r="U109" s="8">
        <v>2.0000000000000001E-4</v>
      </c>
      <c r="V109">
        <v>2.0000000000000001E-4</v>
      </c>
      <c r="W109" s="8"/>
    </row>
    <row r="110" spans="1:23">
      <c r="A110" s="8"/>
      <c r="B110" s="7"/>
      <c r="C110" s="8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12"/>
      <c r="W110" s="8"/>
    </row>
    <row r="111" spans="1:23">
      <c r="A111" s="8">
        <v>1</v>
      </c>
      <c r="B111" s="7" t="s">
        <v>235</v>
      </c>
      <c r="C111" s="8" t="s">
        <v>551</v>
      </c>
      <c r="D111" s="9">
        <v>38457</v>
      </c>
      <c r="E111" s="8">
        <v>9.8994999999999997</v>
      </c>
      <c r="F111" s="8">
        <v>-7.9221000000000004</v>
      </c>
      <c r="G111" s="8">
        <v>-37.619100000000003</v>
      </c>
      <c r="H111" s="8">
        <v>4.0000000000000002E-4</v>
      </c>
      <c r="I111" s="8">
        <v>0.29809999999999998</v>
      </c>
      <c r="J111" s="8">
        <v>0.95450000000000002</v>
      </c>
      <c r="K111" s="8"/>
      <c r="L111" s="8"/>
      <c r="M111" s="8"/>
      <c r="N111" s="8"/>
      <c r="O111" s="8"/>
      <c r="P111" s="8"/>
      <c r="Q111" s="8">
        <v>8</v>
      </c>
      <c r="R111" s="8">
        <v>1.6000000000000001E-3</v>
      </c>
      <c r="S111" s="8">
        <v>-1E-3</v>
      </c>
      <c r="T111" s="8">
        <v>2.7000000000000001E-3</v>
      </c>
      <c r="U111" s="8">
        <v>8.0000000000000004E-4</v>
      </c>
      <c r="V111" s="12">
        <v>8.9999999999999998E-4</v>
      </c>
      <c r="W111" s="8"/>
    </row>
    <row r="112" spans="1:23">
      <c r="A112" s="8">
        <v>2</v>
      </c>
      <c r="B112" s="13" t="s">
        <v>234</v>
      </c>
      <c r="C112" s="13" t="s">
        <v>551</v>
      </c>
      <c r="D112" s="14">
        <v>38486</v>
      </c>
      <c r="E112" s="8">
        <v>9.8183000000000007</v>
      </c>
      <c r="F112" s="8">
        <v>-7.8807</v>
      </c>
      <c r="G112" s="8">
        <v>-37.559800000000003</v>
      </c>
      <c r="H112" s="8">
        <v>2.0000000000000001E-4</v>
      </c>
      <c r="I112" s="8">
        <v>0.30080000000000001</v>
      </c>
      <c r="J112" s="8">
        <v>0.95369999999999999</v>
      </c>
      <c r="K112" s="13"/>
      <c r="L112" s="13"/>
      <c r="M112" s="13"/>
      <c r="N112" s="13"/>
      <c r="O112" s="13"/>
      <c r="P112" s="13"/>
      <c r="Q112">
        <v>4</v>
      </c>
      <c r="R112" s="8">
        <v>1E-4</v>
      </c>
      <c r="S112" s="8">
        <v>-1E-4</v>
      </c>
      <c r="T112">
        <v>1E-4</v>
      </c>
      <c r="U112" s="8">
        <v>1E-4</v>
      </c>
      <c r="V112">
        <v>1E-4</v>
      </c>
      <c r="W112" s="8" t="s">
        <v>126</v>
      </c>
    </row>
    <row r="113" spans="1:23">
      <c r="A113" s="8">
        <v>3</v>
      </c>
      <c r="B113" s="13" t="s">
        <v>282</v>
      </c>
      <c r="C113" s="13" t="s">
        <v>435</v>
      </c>
      <c r="D113" s="14">
        <v>38500</v>
      </c>
      <c r="E113" s="8">
        <v>9.8363999999999994</v>
      </c>
      <c r="F113" s="8">
        <v>-7.8768000000000002</v>
      </c>
      <c r="G113" s="8">
        <v>-37.560899999999997</v>
      </c>
      <c r="H113" s="8">
        <v>5.0000000000000001E-4</v>
      </c>
      <c r="I113" s="8">
        <v>0.30059999999999998</v>
      </c>
      <c r="J113" s="8">
        <v>0.95369999999999999</v>
      </c>
      <c r="K113" s="13"/>
      <c r="L113" s="13"/>
      <c r="M113" s="13"/>
      <c r="N113" s="13"/>
      <c r="O113" s="13"/>
      <c r="P113" s="13"/>
      <c r="Q113" s="8">
        <v>7</v>
      </c>
      <c r="R113" s="8">
        <v>2.0000000000000001E-4</v>
      </c>
      <c r="S113" s="8">
        <v>-2.0000000000000001E-4</v>
      </c>
      <c r="T113" s="8">
        <v>4.0000000000000002E-4</v>
      </c>
      <c r="U113" s="8">
        <v>1E-4</v>
      </c>
      <c r="V113" s="8">
        <v>2.0000000000000001E-4</v>
      </c>
      <c r="W113" s="8"/>
    </row>
    <row r="114" spans="1:23">
      <c r="A114" s="8"/>
      <c r="B114" s="13"/>
      <c r="C114" s="13"/>
      <c r="D114" s="14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5"/>
      <c r="W114" s="8"/>
    </row>
    <row r="115" spans="1:23">
      <c r="A115" s="8">
        <v>1</v>
      </c>
      <c r="B115" s="26" t="s">
        <v>482</v>
      </c>
      <c r="C115" s="13" t="s">
        <v>551</v>
      </c>
      <c r="D115" s="14">
        <v>38485</v>
      </c>
      <c r="E115" s="8">
        <v>9.8369999999999997</v>
      </c>
      <c r="F115" s="8">
        <v>-7.8688000000000002</v>
      </c>
      <c r="G115" s="8">
        <v>0</v>
      </c>
      <c r="H115" s="8">
        <v>0</v>
      </c>
      <c r="I115" s="8">
        <v>0</v>
      </c>
      <c r="J115" s="8">
        <v>1</v>
      </c>
      <c r="K115" s="8"/>
      <c r="L115" s="8"/>
      <c r="M115" s="8"/>
      <c r="N115" s="8"/>
      <c r="O115" s="8"/>
      <c r="P115" s="8"/>
      <c r="Q115" s="8">
        <v>32</v>
      </c>
      <c r="R115" s="8">
        <v>4.0000000000000002E-4</v>
      </c>
      <c r="S115" s="8">
        <v>-4.0000000000000002E-4</v>
      </c>
      <c r="T115" s="8">
        <v>8.0000000000000004E-4</v>
      </c>
      <c r="U115" s="8">
        <v>2.0000000000000001E-4</v>
      </c>
      <c r="V115" s="8">
        <v>2.0000000000000001E-4</v>
      </c>
      <c r="W115" s="8"/>
    </row>
    <row r="116" spans="1:23">
      <c r="A116" s="8">
        <v>2</v>
      </c>
      <c r="B116" s="13" t="s">
        <v>481</v>
      </c>
      <c r="C116" s="13" t="s">
        <v>398</v>
      </c>
      <c r="D116" s="14">
        <v>38499</v>
      </c>
      <c r="E116" s="8">
        <v>9.8437999999999999</v>
      </c>
      <c r="F116" s="8">
        <v>-7.8769</v>
      </c>
      <c r="G116" s="8">
        <v>0</v>
      </c>
      <c r="H116" s="8">
        <v>0</v>
      </c>
      <c r="I116" s="8">
        <v>0</v>
      </c>
      <c r="J116" s="8">
        <v>1</v>
      </c>
      <c r="K116" s="8"/>
      <c r="L116" s="8"/>
      <c r="M116" s="8"/>
      <c r="N116" s="8"/>
      <c r="O116" s="8"/>
      <c r="P116" s="8"/>
      <c r="Q116">
        <v>12</v>
      </c>
      <c r="R116" s="8">
        <v>4.0000000000000002E-4</v>
      </c>
      <c r="S116" s="8">
        <v>-5.0000000000000001E-4</v>
      </c>
      <c r="T116" s="8">
        <v>8.9999999999999998E-4</v>
      </c>
      <c r="U116">
        <v>2.0000000000000001E-4</v>
      </c>
      <c r="V116" s="8">
        <v>2.0000000000000001E-4</v>
      </c>
      <c r="W116" s="8" t="s">
        <v>126</v>
      </c>
    </row>
    <row r="117" spans="1:23">
      <c r="A117" s="8"/>
      <c r="B117" s="13"/>
      <c r="C117" s="13"/>
      <c r="D117" s="14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>
      <c r="A118" s="8">
        <v>1</v>
      </c>
      <c r="B118" s="26" t="s">
        <v>484</v>
      </c>
      <c r="C118" s="13" t="s">
        <v>551</v>
      </c>
      <c r="D118" s="14">
        <v>38485</v>
      </c>
      <c r="E118" s="8">
        <v>9.8370999999999995</v>
      </c>
      <c r="F118" s="8">
        <v>-7.8691000000000004</v>
      </c>
      <c r="G118" s="8">
        <v>0</v>
      </c>
      <c r="H118" s="8">
        <v>0</v>
      </c>
      <c r="I118" s="8">
        <v>0</v>
      </c>
      <c r="J118" s="8">
        <v>1</v>
      </c>
      <c r="K118" s="8"/>
      <c r="L118" s="8"/>
      <c r="M118" s="8"/>
      <c r="N118" s="8"/>
      <c r="O118" s="8"/>
      <c r="P118" s="8"/>
      <c r="Q118" s="8">
        <v>9</v>
      </c>
      <c r="R118" s="8">
        <v>5.0000000000000001E-4</v>
      </c>
      <c r="S118" s="8">
        <v>-5.9999999999999995E-4</v>
      </c>
      <c r="T118">
        <v>1.1000000000000001E-3</v>
      </c>
      <c r="U118" s="27">
        <v>6.9999999999999999E-4</v>
      </c>
      <c r="V118">
        <v>6.9999999999999999E-4</v>
      </c>
      <c r="W118" s="8"/>
    </row>
    <row r="119" spans="1:23">
      <c r="A119" s="8">
        <v>2</v>
      </c>
      <c r="B119" s="13" t="s">
        <v>483</v>
      </c>
      <c r="C119" s="13" t="s">
        <v>485</v>
      </c>
      <c r="D119" s="14">
        <v>38499</v>
      </c>
      <c r="E119" s="8">
        <v>9.8438999999999997</v>
      </c>
      <c r="F119" s="8">
        <v>-7.8766999999999996</v>
      </c>
      <c r="G119" s="8">
        <v>0</v>
      </c>
      <c r="H119" s="8">
        <v>0</v>
      </c>
      <c r="I119" s="8">
        <v>0</v>
      </c>
      <c r="J119" s="8">
        <v>1</v>
      </c>
      <c r="K119" s="8"/>
      <c r="L119" s="8"/>
      <c r="M119" s="8"/>
      <c r="N119" s="8"/>
      <c r="O119" s="8"/>
      <c r="P119" s="8"/>
      <c r="Q119">
        <v>12</v>
      </c>
      <c r="R119" s="8">
        <v>2.9999999999999997E-4</v>
      </c>
      <c r="S119" s="8">
        <v>-2.0000000000000001E-4</v>
      </c>
      <c r="T119" s="8">
        <v>4.0000000000000002E-4</v>
      </c>
      <c r="U119" s="8">
        <v>1E-4</v>
      </c>
      <c r="V119" s="8">
        <v>1E-4</v>
      </c>
      <c r="W119" s="8" t="s">
        <v>126</v>
      </c>
    </row>
    <row r="120" spans="1:23">
      <c r="A120" s="8"/>
      <c r="B120" s="13"/>
      <c r="C120" s="13"/>
      <c r="D120" s="14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>
      <c r="A121" s="8">
        <v>1</v>
      </c>
      <c r="B121" s="26" t="s">
        <v>682</v>
      </c>
      <c r="C121" s="13" t="s">
        <v>643</v>
      </c>
      <c r="D121" s="14">
        <v>38485</v>
      </c>
      <c r="E121" s="8">
        <v>9.8368000000000002</v>
      </c>
      <c r="F121" s="8">
        <v>-7.8682999999999996</v>
      </c>
      <c r="G121" s="8">
        <v>6.0015999999999998</v>
      </c>
      <c r="H121" s="8"/>
      <c r="I121" s="8"/>
      <c r="J121" s="8"/>
      <c r="K121" s="8">
        <v>9.8363999999999994</v>
      </c>
      <c r="L121" s="8">
        <v>-7.8644999999999996</v>
      </c>
      <c r="M121" s="8">
        <v>1.3251999999999999</v>
      </c>
      <c r="N121" s="8">
        <v>-1E-4</v>
      </c>
      <c r="O121" s="8">
        <v>8.0000000000000004E-4</v>
      </c>
      <c r="P121" s="8">
        <v>-1</v>
      </c>
      <c r="Q121" s="8">
        <v>13</v>
      </c>
      <c r="R121" s="8">
        <v>5.0000000000000001E-3</v>
      </c>
      <c r="S121" s="8">
        <v>-2.3999999999999998E-3</v>
      </c>
      <c r="T121" s="8">
        <v>7.4000000000000003E-3</v>
      </c>
      <c r="U121" s="8">
        <v>1.8E-3</v>
      </c>
      <c r="V121" s="8">
        <v>1.9E-3</v>
      </c>
      <c r="W121" s="8"/>
    </row>
    <row r="122" spans="1:23">
      <c r="A122" s="8">
        <v>2</v>
      </c>
      <c r="B122" s="13" t="s">
        <v>680</v>
      </c>
      <c r="C122" s="13" t="s">
        <v>681</v>
      </c>
      <c r="D122" s="14">
        <v>38499</v>
      </c>
      <c r="E122" s="8">
        <v>9.8455999999999992</v>
      </c>
      <c r="F122" s="8">
        <v>-7.8766999999999996</v>
      </c>
      <c r="G122" s="8">
        <v>5.7168999999999999</v>
      </c>
      <c r="H122" s="8"/>
      <c r="I122" s="8"/>
      <c r="J122" s="8"/>
      <c r="K122" s="8">
        <v>9.8437000000000001</v>
      </c>
      <c r="L122" s="8">
        <v>-7.8756000000000004</v>
      </c>
      <c r="M122" s="8">
        <v>2.9733999999999998</v>
      </c>
      <c r="N122" s="8">
        <v>-6.9999999999999999E-4</v>
      </c>
      <c r="O122" s="8">
        <v>4.0000000000000002E-4</v>
      </c>
      <c r="P122" s="8">
        <v>-1</v>
      </c>
      <c r="Q122" s="8">
        <v>8</v>
      </c>
      <c r="R122" s="8">
        <v>8.0000000000000004E-4</v>
      </c>
      <c r="S122" s="8">
        <v>-6.9999999999999999E-4</v>
      </c>
      <c r="T122" s="8">
        <v>1.5E-3</v>
      </c>
      <c r="U122" s="8">
        <v>5.0000000000000001E-4</v>
      </c>
      <c r="V122" s="8">
        <v>5.9999999999999995E-4</v>
      </c>
      <c r="W122" s="8" t="s">
        <v>126</v>
      </c>
    </row>
    <row r="123" spans="1:23">
      <c r="A123" s="8"/>
      <c r="B123" s="13"/>
      <c r="C123" s="13"/>
      <c r="D123" s="14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R123" s="8"/>
      <c r="S123" s="8"/>
      <c r="T123" s="8"/>
      <c r="U123" s="8"/>
      <c r="V123" s="8"/>
      <c r="W123" s="13"/>
    </row>
    <row r="124" spans="1:23">
      <c r="A124" s="8">
        <v>1</v>
      </c>
      <c r="B124" s="13" t="s">
        <v>314</v>
      </c>
      <c r="C124" s="13" t="s">
        <v>315</v>
      </c>
      <c r="D124" s="14">
        <v>38485</v>
      </c>
      <c r="E124" s="8">
        <v>9.8368000000000002</v>
      </c>
      <c r="F124" s="8">
        <v>-7.8677000000000001</v>
      </c>
      <c r="G124" s="8">
        <v>6.0015999999999998</v>
      </c>
      <c r="H124" s="8"/>
      <c r="I124" s="8"/>
      <c r="J124" s="8"/>
      <c r="K124" s="8">
        <v>9.8367000000000004</v>
      </c>
      <c r="L124" s="8">
        <v>-7.8667999999999996</v>
      </c>
      <c r="M124" s="8">
        <v>0</v>
      </c>
      <c r="N124" s="8">
        <v>0</v>
      </c>
      <c r="O124" s="8">
        <v>2.0000000000000001E-4</v>
      </c>
      <c r="P124" s="8">
        <v>-1</v>
      </c>
      <c r="Q124" s="8">
        <v>3</v>
      </c>
      <c r="R124" s="8">
        <v>2.5999999999999999E-3</v>
      </c>
      <c r="S124" s="8">
        <v>5.9999999999999995E-4</v>
      </c>
      <c r="T124" s="8">
        <v>2E-3</v>
      </c>
      <c r="U124" s="8">
        <v>1.9E-3</v>
      </c>
      <c r="V124" s="8">
        <v>2.3E-3</v>
      </c>
      <c r="W124" s="13"/>
    </row>
    <row r="125" spans="1:23">
      <c r="A125" s="13"/>
      <c r="B125" s="13"/>
      <c r="C125" s="13"/>
      <c r="D125" s="14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8"/>
      <c r="U125" s="8"/>
      <c r="V125" s="8"/>
      <c r="W125" s="13"/>
    </row>
    <row r="126" spans="1:23">
      <c r="A126" s="13">
        <v>1</v>
      </c>
      <c r="B126" s="13" t="s">
        <v>399</v>
      </c>
      <c r="C126" s="13" t="s">
        <v>400</v>
      </c>
      <c r="D126" s="14">
        <v>38499</v>
      </c>
      <c r="E126" s="8">
        <v>7.625</v>
      </c>
      <c r="F126" s="8">
        <v>-7.9482999999999997</v>
      </c>
      <c r="G126" s="8">
        <v>9.0696999999999992</v>
      </c>
      <c r="H126" s="8">
        <v>1E-4</v>
      </c>
      <c r="I126" s="8">
        <v>-1E-4</v>
      </c>
      <c r="J126" s="8">
        <v>-1</v>
      </c>
      <c r="K126" s="13"/>
      <c r="L126" s="13"/>
      <c r="M126" s="13"/>
      <c r="N126" s="13"/>
      <c r="O126" s="13"/>
      <c r="P126" s="13"/>
      <c r="Q126" s="8">
        <v>12</v>
      </c>
      <c r="R126" s="8">
        <v>5.9999999999999995E-4</v>
      </c>
      <c r="S126" s="8">
        <v>-5.0000000000000001E-4</v>
      </c>
      <c r="T126" s="8">
        <v>1E-3</v>
      </c>
      <c r="U126" s="8">
        <v>2.9999999999999997E-4</v>
      </c>
      <c r="V126" s="8">
        <v>2.9999999999999997E-4</v>
      </c>
      <c r="W126" s="13"/>
    </row>
    <row r="127" spans="1:23">
      <c r="A127" s="13"/>
      <c r="B127" s="13"/>
      <c r="C127" s="13"/>
      <c r="D127" s="14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8"/>
      <c r="U127" s="8"/>
      <c r="V127" s="8"/>
      <c r="W127" s="13"/>
    </row>
    <row r="128" spans="1:23">
      <c r="A128" s="13">
        <v>1</v>
      </c>
      <c r="B128" s="13" t="s">
        <v>402</v>
      </c>
      <c r="C128" s="13" t="s">
        <v>403</v>
      </c>
      <c r="D128" s="14">
        <v>38499</v>
      </c>
      <c r="E128" s="8">
        <v>9.8421000000000003</v>
      </c>
      <c r="F128" s="8">
        <v>-7.8714000000000004</v>
      </c>
      <c r="G128" s="8">
        <v>9.0699000000000005</v>
      </c>
      <c r="H128" s="8">
        <v>1E-4</v>
      </c>
      <c r="I128" s="8">
        <v>-1E-4</v>
      </c>
      <c r="J128" s="8">
        <v>-1</v>
      </c>
      <c r="K128" s="13"/>
      <c r="L128" s="13"/>
      <c r="M128" s="13"/>
      <c r="N128" s="13"/>
      <c r="O128" s="13"/>
      <c r="P128" s="13"/>
      <c r="Q128" s="8">
        <v>12</v>
      </c>
      <c r="R128" s="8">
        <v>2.3E-3</v>
      </c>
      <c r="S128" s="8">
        <v>-2.3E-3</v>
      </c>
      <c r="T128" s="8">
        <v>4.5999999999999999E-3</v>
      </c>
      <c r="U128">
        <v>1.2999999999999999E-3</v>
      </c>
      <c r="V128" s="8">
        <v>1.4E-3</v>
      </c>
      <c r="W128" s="13"/>
    </row>
    <row r="129" spans="1:23">
      <c r="A129" s="13"/>
      <c r="B129" s="13"/>
      <c r="C129" s="13"/>
      <c r="D129" s="14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8"/>
      <c r="T129" s="8"/>
      <c r="U129" s="8"/>
      <c r="V129" s="8"/>
      <c r="W129" s="13"/>
    </row>
    <row r="130" spans="1:23">
      <c r="A130" s="13">
        <v>1</v>
      </c>
      <c r="B130" s="13" t="s">
        <v>404</v>
      </c>
      <c r="C130" s="13" t="s">
        <v>401</v>
      </c>
      <c r="D130" s="14">
        <v>38499</v>
      </c>
      <c r="E130" s="8">
        <v>9.8440000000000012</v>
      </c>
      <c r="F130" s="8">
        <v>-7.8681999999999999</v>
      </c>
      <c r="G130" s="8">
        <v>9.0699000000000005</v>
      </c>
      <c r="H130" s="8">
        <v>0</v>
      </c>
      <c r="I130" s="8">
        <v>0</v>
      </c>
      <c r="J130" s="8">
        <v>0</v>
      </c>
      <c r="K130" s="13"/>
      <c r="L130" s="13"/>
      <c r="M130" s="13"/>
      <c r="N130" s="13"/>
      <c r="O130" s="13"/>
      <c r="P130" s="13"/>
      <c r="Q130" s="13"/>
      <c r="R130" s="13"/>
      <c r="S130" s="8"/>
      <c r="T130" s="8"/>
      <c r="U130" s="8"/>
      <c r="V130" s="8"/>
      <c r="W130" s="13"/>
    </row>
    <row r="131" spans="1:23">
      <c r="A131" s="13"/>
      <c r="B131" s="13"/>
      <c r="C131" s="13"/>
      <c r="D131" s="14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5"/>
      <c r="W131" s="13"/>
    </row>
    <row r="132" spans="1:23">
      <c r="A132" s="13">
        <v>1</v>
      </c>
      <c r="B132" s="13" t="s">
        <v>405</v>
      </c>
      <c r="C132" s="13" t="s">
        <v>401</v>
      </c>
      <c r="D132" s="14">
        <v>38499</v>
      </c>
      <c r="E132" s="8">
        <v>9.8420000000000005</v>
      </c>
      <c r="F132" s="8">
        <v>-7.8710000000000004</v>
      </c>
      <c r="G132" s="8">
        <v>9.0699000000000005</v>
      </c>
      <c r="H132" s="8">
        <v>0</v>
      </c>
      <c r="I132" s="8">
        <v>0</v>
      </c>
      <c r="J132" s="8">
        <v>0</v>
      </c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5"/>
      <c r="W132" s="13"/>
    </row>
    <row r="133" spans="1:23" ht="14" thickBo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6"/>
      <c r="W133" s="10"/>
    </row>
    <row r="134" spans="1:23" ht="14" thickTop="1">
      <c r="A134" s="18">
        <v>1</v>
      </c>
      <c r="B134" s="4" t="s">
        <v>232</v>
      </c>
      <c r="C134" t="s">
        <v>549</v>
      </c>
      <c r="D134" s="3">
        <v>38457</v>
      </c>
      <c r="Q134">
        <v>8</v>
      </c>
      <c r="R134">
        <v>6.6E-3</v>
      </c>
      <c r="V134">
        <v>1.6000000000000001E-3</v>
      </c>
    </row>
    <row r="135" spans="1:23">
      <c r="A135" s="18">
        <v>2</v>
      </c>
      <c r="B135" t="s">
        <v>294</v>
      </c>
      <c r="C135" t="s">
        <v>549</v>
      </c>
      <c r="D135" s="3">
        <v>38486</v>
      </c>
      <c r="Q135">
        <v>8</v>
      </c>
      <c r="R135">
        <v>6.4000000000000003E-3</v>
      </c>
      <c r="V135">
        <v>1.6000000000000001E-3</v>
      </c>
    </row>
    <row r="136" spans="1:23">
      <c r="A136" s="31"/>
      <c r="B136" t="s">
        <v>443</v>
      </c>
      <c r="C136" t="s">
        <v>281</v>
      </c>
      <c r="D136" s="3">
        <v>38500</v>
      </c>
      <c r="Q136">
        <v>8</v>
      </c>
      <c r="R136">
        <v>2.0999999999999999E-3</v>
      </c>
      <c r="V136">
        <v>5.0000000000000001E-4</v>
      </c>
    </row>
    <row r="138" spans="1:23">
      <c r="A138">
        <v>1</v>
      </c>
      <c r="B138" s="4" t="s">
        <v>295</v>
      </c>
      <c r="C138" t="s">
        <v>440</v>
      </c>
      <c r="D138" s="3">
        <v>38457</v>
      </c>
      <c r="E138">
        <v>10.472</v>
      </c>
      <c r="F138">
        <v>5.5952999999999999</v>
      </c>
      <c r="G138">
        <v>-12.8645</v>
      </c>
    </row>
    <row r="139" spans="1:23">
      <c r="A139">
        <v>2</v>
      </c>
      <c r="B139" t="s">
        <v>293</v>
      </c>
      <c r="C139" t="s">
        <v>548</v>
      </c>
      <c r="D139" s="3">
        <v>38486</v>
      </c>
      <c r="E139">
        <v>10.4634</v>
      </c>
      <c r="F139">
        <v>5.5975999999999999</v>
      </c>
      <c r="G139">
        <v>-12.862399999999999</v>
      </c>
    </row>
    <row r="140" spans="1:23">
      <c r="A140">
        <v>3</v>
      </c>
      <c r="B140" t="s">
        <v>406</v>
      </c>
      <c r="C140" t="s">
        <v>407</v>
      </c>
      <c r="D140" s="3">
        <v>38499</v>
      </c>
      <c r="E140">
        <v>10.469799999999999</v>
      </c>
      <c r="F140">
        <v>5.5914999999999999</v>
      </c>
      <c r="G140">
        <v>-12.8649</v>
      </c>
    </row>
    <row r="141" spans="1:23">
      <c r="A141">
        <v>4</v>
      </c>
      <c r="B141" t="s">
        <v>439</v>
      </c>
      <c r="C141" t="s">
        <v>440</v>
      </c>
      <c r="D141" s="3">
        <v>38500</v>
      </c>
      <c r="E141">
        <v>10.4693</v>
      </c>
      <c r="F141">
        <v>5.5926999999999998</v>
      </c>
      <c r="G141">
        <v>-12.863</v>
      </c>
    </row>
    <row r="142" spans="1:23">
      <c r="D142" s="3"/>
    </row>
    <row r="143" spans="1:23">
      <c r="A143">
        <v>1</v>
      </c>
      <c r="B143" s="4" t="s">
        <v>296</v>
      </c>
      <c r="C143" t="s">
        <v>548</v>
      </c>
      <c r="D143" s="3">
        <v>38457</v>
      </c>
      <c r="E143">
        <v>9.2204999999999995</v>
      </c>
      <c r="F143">
        <v>5.5907999999999998</v>
      </c>
      <c r="G143">
        <v>-12.860099999999999</v>
      </c>
    </row>
    <row r="144" spans="1:23">
      <c r="A144">
        <v>2</v>
      </c>
      <c r="B144" t="s">
        <v>546</v>
      </c>
      <c r="C144" t="s">
        <v>548</v>
      </c>
      <c r="D144" s="3">
        <v>38486</v>
      </c>
      <c r="E144">
        <v>9.2143999999999995</v>
      </c>
      <c r="F144">
        <v>5.5918999999999999</v>
      </c>
      <c r="G144">
        <v>-12.857900000000001</v>
      </c>
    </row>
    <row r="145" spans="1:7">
      <c r="A145">
        <v>3</v>
      </c>
      <c r="B145" t="s">
        <v>408</v>
      </c>
      <c r="C145" t="s">
        <v>409</v>
      </c>
      <c r="D145" s="3">
        <v>38499</v>
      </c>
      <c r="E145">
        <v>9.2195</v>
      </c>
      <c r="F145">
        <v>5.5877999999999997</v>
      </c>
      <c r="G145">
        <v>-12.860200000000001</v>
      </c>
    </row>
    <row r="146" spans="1:7">
      <c r="A146">
        <v>4</v>
      </c>
      <c r="B146" t="s">
        <v>441</v>
      </c>
      <c r="C146" t="s">
        <v>427</v>
      </c>
      <c r="D146" s="3">
        <v>38500</v>
      </c>
      <c r="E146">
        <v>9.2195999999999998</v>
      </c>
      <c r="F146">
        <v>5.5885999999999996</v>
      </c>
      <c r="G146">
        <v>-12.858700000000001</v>
      </c>
    </row>
    <row r="147" spans="1:7">
      <c r="D147" s="3"/>
    </row>
    <row r="148" spans="1:7">
      <c r="A148">
        <v>1</v>
      </c>
      <c r="B148" s="4" t="s">
        <v>133</v>
      </c>
      <c r="C148" t="s">
        <v>548</v>
      </c>
      <c r="D148" s="3">
        <v>38457</v>
      </c>
      <c r="E148">
        <v>6.7237999999999998</v>
      </c>
      <c r="F148">
        <v>7.6391999999999998</v>
      </c>
      <c r="G148">
        <v>-14.295</v>
      </c>
    </row>
    <row r="149" spans="1:7">
      <c r="A149">
        <v>2</v>
      </c>
      <c r="B149" t="s">
        <v>132</v>
      </c>
      <c r="C149" t="s">
        <v>548</v>
      </c>
      <c r="D149" s="3">
        <v>38486</v>
      </c>
      <c r="E149">
        <v>6.7191999999999998</v>
      </c>
      <c r="F149">
        <v>7.6379999999999999</v>
      </c>
      <c r="G149">
        <v>-14.2927</v>
      </c>
    </row>
    <row r="150" spans="1:7">
      <c r="A150">
        <v>3</v>
      </c>
      <c r="B150" t="s">
        <v>410</v>
      </c>
      <c r="C150" t="s">
        <v>407</v>
      </c>
      <c r="D150" s="3">
        <v>38499</v>
      </c>
      <c r="E150">
        <v>6.7222999999999997</v>
      </c>
      <c r="F150">
        <v>7.6384999999999996</v>
      </c>
      <c r="G150">
        <v>-14.2949</v>
      </c>
    </row>
    <row r="151" spans="1:7">
      <c r="A151">
        <v>4</v>
      </c>
      <c r="B151" t="s">
        <v>442</v>
      </c>
      <c r="C151" t="s">
        <v>427</v>
      </c>
      <c r="D151" s="3">
        <v>38500</v>
      </c>
      <c r="E151">
        <v>6.7217000000000002</v>
      </c>
      <c r="F151">
        <v>7.6397000000000004</v>
      </c>
      <c r="G151">
        <v>-14.294</v>
      </c>
    </row>
    <row r="152" spans="1:7">
      <c r="D152" s="3"/>
    </row>
    <row r="153" spans="1:7">
      <c r="A153">
        <v>1</v>
      </c>
      <c r="B153" s="4" t="s">
        <v>135</v>
      </c>
      <c r="C153" t="s">
        <v>548</v>
      </c>
      <c r="D153" s="3">
        <v>38457</v>
      </c>
      <c r="E153">
        <v>6.7241999999999997</v>
      </c>
      <c r="F153">
        <v>8.6611999999999991</v>
      </c>
      <c r="G153">
        <v>-15.012600000000001</v>
      </c>
    </row>
    <row r="154" spans="1:7">
      <c r="A154">
        <v>2</v>
      </c>
      <c r="B154" t="s">
        <v>134</v>
      </c>
      <c r="C154" t="s">
        <v>548</v>
      </c>
      <c r="D154" s="3">
        <v>38486</v>
      </c>
      <c r="E154">
        <v>6.7209000000000003</v>
      </c>
      <c r="F154">
        <v>8.66</v>
      </c>
      <c r="G154">
        <v>-15.0106</v>
      </c>
    </row>
    <row r="155" spans="1:7">
      <c r="A155">
        <v>3</v>
      </c>
      <c r="B155" t="s">
        <v>426</v>
      </c>
      <c r="C155" t="s">
        <v>427</v>
      </c>
      <c r="D155" s="3">
        <v>38499</v>
      </c>
      <c r="E155">
        <v>6.7236000000000002</v>
      </c>
      <c r="F155">
        <v>8.6608999999999998</v>
      </c>
      <c r="G155">
        <v>-15.013199999999999</v>
      </c>
    </row>
    <row r="156" spans="1:7">
      <c r="A156">
        <v>4</v>
      </c>
      <c r="B156" t="s">
        <v>426</v>
      </c>
      <c r="C156" t="s">
        <v>427</v>
      </c>
      <c r="D156" s="3">
        <v>38500</v>
      </c>
      <c r="E156">
        <v>6.7234999999999996</v>
      </c>
      <c r="F156">
        <v>8.6609999999999996</v>
      </c>
      <c r="G156">
        <v>-15.0116</v>
      </c>
    </row>
    <row r="157" spans="1:7">
      <c r="D157" s="3"/>
    </row>
    <row r="158" spans="1:7">
      <c r="A158">
        <v>1</v>
      </c>
      <c r="B158" s="4" t="s">
        <v>136</v>
      </c>
      <c r="C158" t="s">
        <v>548</v>
      </c>
      <c r="D158" s="3">
        <v>38457</v>
      </c>
      <c r="E158">
        <v>9.2227999999999994</v>
      </c>
      <c r="F158">
        <v>10.710800000000001</v>
      </c>
      <c r="G158">
        <v>-16.444800000000001</v>
      </c>
    </row>
    <row r="159" spans="1:7">
      <c r="A159">
        <v>2</v>
      </c>
      <c r="B159" t="s">
        <v>547</v>
      </c>
      <c r="C159" t="s">
        <v>548</v>
      </c>
      <c r="D159" s="3">
        <v>38486</v>
      </c>
      <c r="E159">
        <v>9.2172000000000001</v>
      </c>
      <c r="F159">
        <v>10.7128</v>
      </c>
      <c r="G159">
        <v>-16.4438</v>
      </c>
    </row>
    <row r="160" spans="1:7">
      <c r="A160">
        <v>3</v>
      </c>
      <c r="B160" t="s">
        <v>428</v>
      </c>
      <c r="C160" t="s">
        <v>427</v>
      </c>
      <c r="D160" s="3">
        <v>38499</v>
      </c>
      <c r="E160">
        <v>9.2202000000000002</v>
      </c>
      <c r="F160">
        <v>10.710699999999999</v>
      </c>
      <c r="G160">
        <v>-16.446200000000001</v>
      </c>
    </row>
    <row r="161" spans="1:7">
      <c r="A161">
        <v>4</v>
      </c>
      <c r="B161" t="s">
        <v>428</v>
      </c>
      <c r="C161" t="s">
        <v>427</v>
      </c>
      <c r="D161" s="3">
        <v>38500</v>
      </c>
      <c r="E161">
        <v>9.2204999999999995</v>
      </c>
      <c r="F161">
        <v>10.7112</v>
      </c>
      <c r="G161">
        <v>-16.444400000000002</v>
      </c>
    </row>
    <row r="162" spans="1:7">
      <c r="D162" s="3"/>
    </row>
    <row r="163" spans="1:7">
      <c r="A163">
        <v>1</v>
      </c>
      <c r="B163" s="4" t="s">
        <v>138</v>
      </c>
      <c r="C163" t="s">
        <v>548</v>
      </c>
      <c r="D163" s="3">
        <v>38457</v>
      </c>
      <c r="E163">
        <v>10.472799999999999</v>
      </c>
      <c r="F163">
        <v>10.706799999999999</v>
      </c>
      <c r="G163">
        <v>-16.436299999999999</v>
      </c>
    </row>
    <row r="164" spans="1:7">
      <c r="A164">
        <v>2</v>
      </c>
      <c r="B164" t="s">
        <v>137</v>
      </c>
      <c r="C164" t="s">
        <v>548</v>
      </c>
      <c r="D164" s="3">
        <v>38486</v>
      </c>
      <c r="E164">
        <v>10.4679</v>
      </c>
      <c r="F164">
        <v>10.7079</v>
      </c>
      <c r="G164">
        <v>-16.4358</v>
      </c>
    </row>
    <row r="165" spans="1:7">
      <c r="A165">
        <v>3</v>
      </c>
      <c r="B165" t="s">
        <v>429</v>
      </c>
      <c r="C165" t="s">
        <v>427</v>
      </c>
      <c r="D165" s="3">
        <v>38499</v>
      </c>
      <c r="E165">
        <v>10.4712</v>
      </c>
      <c r="F165">
        <v>10.7058</v>
      </c>
      <c r="G165">
        <v>-16.437899999999999</v>
      </c>
    </row>
    <row r="166" spans="1:7">
      <c r="A166">
        <v>4</v>
      </c>
      <c r="B166" t="s">
        <v>429</v>
      </c>
      <c r="C166" t="s">
        <v>427</v>
      </c>
      <c r="D166" s="3">
        <v>38500</v>
      </c>
      <c r="E166">
        <v>10.471299999999999</v>
      </c>
      <c r="F166">
        <v>10.706200000000001</v>
      </c>
      <c r="G166">
        <v>-16.436199999999999</v>
      </c>
    </row>
    <row r="167" spans="1:7">
      <c r="D167" s="3"/>
    </row>
    <row r="168" spans="1:7">
      <c r="A168">
        <v>1</v>
      </c>
      <c r="B168" s="4" t="s">
        <v>140</v>
      </c>
      <c r="C168" t="s">
        <v>548</v>
      </c>
      <c r="D168" s="3">
        <v>38457</v>
      </c>
      <c r="E168">
        <v>12.9756</v>
      </c>
      <c r="F168">
        <v>8.6669</v>
      </c>
      <c r="G168">
        <v>-15.014699999999999</v>
      </c>
    </row>
    <row r="169" spans="1:7">
      <c r="A169">
        <v>2</v>
      </c>
      <c r="B169" t="s">
        <v>139</v>
      </c>
      <c r="C169" t="s">
        <v>548</v>
      </c>
      <c r="D169" s="3">
        <v>38486</v>
      </c>
      <c r="E169">
        <v>12.970499999999999</v>
      </c>
      <c r="F169">
        <v>8.6661000000000001</v>
      </c>
      <c r="G169">
        <v>-15.0145</v>
      </c>
    </row>
    <row r="170" spans="1:7">
      <c r="A170">
        <v>3</v>
      </c>
      <c r="B170" t="s">
        <v>430</v>
      </c>
      <c r="C170" t="s">
        <v>427</v>
      </c>
      <c r="D170" s="3">
        <v>38499</v>
      </c>
      <c r="E170">
        <v>12.973599999999999</v>
      </c>
      <c r="F170">
        <v>8.6654</v>
      </c>
      <c r="G170">
        <v>-15.016</v>
      </c>
    </row>
    <row r="171" spans="1:7">
      <c r="A171">
        <v>4</v>
      </c>
      <c r="B171" t="s">
        <v>430</v>
      </c>
      <c r="C171" t="s">
        <v>427</v>
      </c>
      <c r="D171" s="3">
        <v>38500</v>
      </c>
      <c r="E171">
        <v>12.9735</v>
      </c>
      <c r="F171">
        <v>8.6655999999999995</v>
      </c>
      <c r="G171">
        <v>-15.0144</v>
      </c>
    </row>
    <row r="172" spans="1:7">
      <c r="D172" s="3"/>
    </row>
    <row r="173" spans="1:7">
      <c r="A173">
        <v>1</v>
      </c>
      <c r="B173" s="4" t="s">
        <v>230</v>
      </c>
      <c r="C173" t="s">
        <v>548</v>
      </c>
      <c r="D173" s="3">
        <v>38457</v>
      </c>
      <c r="E173">
        <v>12.974500000000001</v>
      </c>
      <c r="F173">
        <v>7.6346999999999996</v>
      </c>
      <c r="G173">
        <v>-14.292899999999999</v>
      </c>
    </row>
    <row r="174" spans="1:7">
      <c r="A174">
        <v>2</v>
      </c>
      <c r="B174" t="s">
        <v>231</v>
      </c>
      <c r="C174" t="s">
        <v>548</v>
      </c>
      <c r="D174" s="3">
        <v>38486</v>
      </c>
      <c r="E174">
        <v>12.9688</v>
      </c>
      <c r="F174">
        <v>7.6351000000000004</v>
      </c>
      <c r="G174">
        <v>-14.2927</v>
      </c>
    </row>
    <row r="175" spans="1:7">
      <c r="A175">
        <v>3</v>
      </c>
      <c r="B175" t="s">
        <v>431</v>
      </c>
      <c r="C175" t="s">
        <v>427</v>
      </c>
      <c r="D175" s="3">
        <v>38499</v>
      </c>
      <c r="E175">
        <v>12.9717</v>
      </c>
      <c r="F175">
        <v>7.6349</v>
      </c>
      <c r="G175">
        <v>-14.293699999999999</v>
      </c>
    </row>
    <row r="176" spans="1:7">
      <c r="A176">
        <v>4</v>
      </c>
      <c r="B176" t="s">
        <v>431</v>
      </c>
      <c r="C176" t="s">
        <v>427</v>
      </c>
      <c r="D176" s="3">
        <v>38500</v>
      </c>
      <c r="E176">
        <v>12.972099999999999</v>
      </c>
      <c r="F176">
        <v>7.6348000000000003</v>
      </c>
      <c r="G176">
        <v>-14.2921</v>
      </c>
    </row>
  </sheetData>
  <sheetCalcPr fullCalcOnLoad="1"/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27"/>
  <sheetViews>
    <sheetView workbookViewId="0">
      <selection activeCell="G31" sqref="G31"/>
    </sheetView>
  </sheetViews>
  <sheetFormatPr baseColWidth="10" defaultRowHeight="13"/>
  <cols>
    <col min="2" max="2" width="21.42578125" customWidth="1"/>
    <col min="4" max="4" width="18" customWidth="1"/>
    <col min="11" max="11" width="11.28515625" bestFit="1" customWidth="1"/>
  </cols>
  <sheetData>
    <row r="1" spans="1:12">
      <c r="A1" t="s">
        <v>552</v>
      </c>
    </row>
    <row r="2" spans="1:12">
      <c r="A2" t="s">
        <v>642</v>
      </c>
    </row>
    <row r="4" spans="1:12">
      <c r="A4" s="2" t="s">
        <v>489</v>
      </c>
      <c r="B4" s="2" t="s">
        <v>490</v>
      </c>
      <c r="C4" s="2" t="s">
        <v>686</v>
      </c>
      <c r="D4" s="2" t="s">
        <v>390</v>
      </c>
      <c r="E4" s="2" t="s">
        <v>491</v>
      </c>
      <c r="F4" s="2" t="s">
        <v>492</v>
      </c>
      <c r="G4" s="2" t="s">
        <v>298</v>
      </c>
      <c r="H4" s="49" t="s">
        <v>667</v>
      </c>
      <c r="I4" s="2" t="s">
        <v>668</v>
      </c>
      <c r="J4" s="2" t="s">
        <v>669</v>
      </c>
      <c r="K4" s="2" t="s">
        <v>670</v>
      </c>
      <c r="L4" s="2" t="s">
        <v>671</v>
      </c>
    </row>
    <row r="5" spans="1:12">
      <c r="A5">
        <v>1</v>
      </c>
      <c r="B5" s="20" t="s">
        <v>582</v>
      </c>
      <c r="C5" s="3">
        <v>38465</v>
      </c>
      <c r="D5" t="s">
        <v>685</v>
      </c>
      <c r="E5" s="21">
        <v>-0.01</v>
      </c>
      <c r="F5" s="21">
        <v>1.2E-2</v>
      </c>
      <c r="G5">
        <v>65</v>
      </c>
      <c r="H5" s="21"/>
    </row>
    <row r="6" spans="1:12">
      <c r="A6">
        <v>2</v>
      </c>
      <c r="B6" t="s">
        <v>687</v>
      </c>
      <c r="C6" s="3">
        <v>38479</v>
      </c>
      <c r="D6" t="s">
        <v>299</v>
      </c>
      <c r="E6" s="21">
        <v>-8.9999999999999993E-3</v>
      </c>
      <c r="F6" s="21">
        <v>5.0000000000000001E-3</v>
      </c>
      <c r="G6">
        <v>65</v>
      </c>
      <c r="H6" s="21"/>
    </row>
    <row r="7" spans="1:12">
      <c r="A7">
        <v>3</v>
      </c>
      <c r="B7" t="s">
        <v>687</v>
      </c>
      <c r="C7" s="3">
        <v>38485</v>
      </c>
      <c r="D7" t="s">
        <v>625</v>
      </c>
      <c r="E7" s="21">
        <v>-1.0999999999999999E-2</v>
      </c>
      <c r="F7" s="21">
        <v>3.5000000000000001E-3</v>
      </c>
      <c r="G7">
        <v>65</v>
      </c>
      <c r="H7" s="21"/>
    </row>
    <row r="8" spans="1:12">
      <c r="A8">
        <v>4</v>
      </c>
      <c r="B8" t="s">
        <v>687</v>
      </c>
      <c r="C8" s="3">
        <v>38485</v>
      </c>
      <c r="D8" t="s">
        <v>391</v>
      </c>
      <c r="E8" s="21">
        <v>-0.01</v>
      </c>
      <c r="F8" s="21">
        <v>8.0000000000000002E-3</v>
      </c>
      <c r="G8">
        <v>65</v>
      </c>
      <c r="H8" s="21"/>
    </row>
    <row r="9" spans="1:12">
      <c r="A9">
        <v>5</v>
      </c>
      <c r="B9" t="s">
        <v>687</v>
      </c>
      <c r="C9" s="3">
        <v>38485</v>
      </c>
      <c r="D9" t="s">
        <v>625</v>
      </c>
      <c r="E9" s="21">
        <v>-9.4999999999999998E-3</v>
      </c>
      <c r="F9" s="21">
        <v>3.5000000000000001E-3</v>
      </c>
      <c r="G9">
        <v>65</v>
      </c>
      <c r="H9" s="21"/>
    </row>
    <row r="10" spans="1:12">
      <c r="A10">
        <v>6</v>
      </c>
      <c r="B10" t="s">
        <v>684</v>
      </c>
      <c r="C10" s="3">
        <v>38507</v>
      </c>
      <c r="D10" t="s">
        <v>685</v>
      </c>
      <c r="E10" s="21">
        <v>-4.0000000000000001E-3</v>
      </c>
      <c r="F10" s="21">
        <v>6.4999999999999997E-3</v>
      </c>
      <c r="G10">
        <v>65</v>
      </c>
      <c r="H10" s="21"/>
    </row>
    <row r="11" spans="1:12">
      <c r="E11" s="54"/>
      <c r="F11" s="54"/>
      <c r="H11" s="54"/>
    </row>
    <row r="12" spans="1:12">
      <c r="A12">
        <v>1</v>
      </c>
      <c r="B12" s="20" t="s">
        <v>624</v>
      </c>
      <c r="C12" s="3">
        <v>38465</v>
      </c>
      <c r="D12" t="s">
        <v>685</v>
      </c>
      <c r="E12" s="21">
        <v>-1.4E-2</v>
      </c>
      <c r="F12" s="21">
        <v>1.2999999999999999E-2</v>
      </c>
      <c r="G12">
        <v>75.25</v>
      </c>
      <c r="H12" s="21">
        <f>E12-E5</f>
        <v>-4.0000000000000001E-3</v>
      </c>
      <c r="I12" s="50">
        <f>F12-F5</f>
        <v>9.9999999999999915E-4</v>
      </c>
      <c r="J12" s="50">
        <f>G12-G5</f>
        <v>10.25</v>
      </c>
      <c r="K12" s="55">
        <f>(180/PI())*ATAN(I12/J12)</f>
        <v>5.5898321298828409E-3</v>
      </c>
      <c r="L12" s="55">
        <f>(180/PI())*ATAN(H12/J12)</f>
        <v>-2.2359327455434945E-2</v>
      </c>
    </row>
    <row r="13" spans="1:12">
      <c r="A13">
        <v>2</v>
      </c>
      <c r="B13" t="s">
        <v>623</v>
      </c>
      <c r="C13" s="3">
        <v>38479</v>
      </c>
      <c r="D13" t="s">
        <v>299</v>
      </c>
      <c r="E13" s="21">
        <v>-1.4999999999999999E-2</v>
      </c>
      <c r="F13" s="21">
        <v>1.0999999999999999E-2</v>
      </c>
      <c r="G13">
        <v>75.25</v>
      </c>
      <c r="H13" s="50">
        <f t="shared" ref="H13:H17" si="0">E13-E6</f>
        <v>-6.0000000000000001E-3</v>
      </c>
      <c r="I13" s="50">
        <f t="shared" ref="I13:I17" si="1">F13-F6</f>
        <v>5.9999999999999993E-3</v>
      </c>
      <c r="J13" s="50">
        <f t="shared" ref="J13:J17" si="2">G13-G6</f>
        <v>10.25</v>
      </c>
      <c r="K13" s="55">
        <f t="shared" ref="K13:K17" si="3">(180/PI())*ATAN(I13/J13)</f>
        <v>3.3538989054959958E-2</v>
      </c>
      <c r="L13" s="55">
        <f t="shared" ref="L13:L17" si="4">(180/PI())*ATAN(H13/J13)</f>
        <v>-3.3538989054959958E-2</v>
      </c>
    </row>
    <row r="14" spans="1:12">
      <c r="A14">
        <v>3</v>
      </c>
      <c r="B14" t="s">
        <v>623</v>
      </c>
      <c r="C14" s="3">
        <v>38485</v>
      </c>
      <c r="D14" t="s">
        <v>625</v>
      </c>
      <c r="E14" s="21">
        <v>-1.6500000000000001E-2</v>
      </c>
      <c r="F14" s="21">
        <v>1.2999999999999999E-2</v>
      </c>
      <c r="G14">
        <v>75.25</v>
      </c>
      <c r="H14" s="50">
        <f t="shared" si="0"/>
        <v>-5.5000000000000014E-3</v>
      </c>
      <c r="I14" s="50">
        <f t="shared" si="1"/>
        <v>9.4999999999999998E-3</v>
      </c>
      <c r="J14" s="50">
        <f t="shared" si="2"/>
        <v>10.25</v>
      </c>
      <c r="K14" s="55">
        <f t="shared" si="3"/>
        <v>5.3103390196880602E-2</v>
      </c>
      <c r="L14" s="55">
        <f t="shared" si="4"/>
        <v>-3.0744073861247313E-2</v>
      </c>
    </row>
    <row r="15" spans="1:12">
      <c r="A15">
        <v>4</v>
      </c>
      <c r="B15" t="s">
        <v>623</v>
      </c>
      <c r="C15" s="3">
        <v>38485</v>
      </c>
      <c r="D15" t="s">
        <v>391</v>
      </c>
      <c r="E15" s="21">
        <v>-1.7000000000000001E-2</v>
      </c>
      <c r="F15" s="21">
        <v>1.55E-2</v>
      </c>
      <c r="G15">
        <v>75.25</v>
      </c>
      <c r="H15" s="50">
        <f t="shared" si="0"/>
        <v>-7.000000000000001E-3</v>
      </c>
      <c r="I15" s="50">
        <f t="shared" si="1"/>
        <v>7.4999999999999997E-3</v>
      </c>
      <c r="J15" s="50">
        <f t="shared" si="2"/>
        <v>10.25</v>
      </c>
      <c r="K15" s="55">
        <f t="shared" si="3"/>
        <v>4.1923733625206995E-2</v>
      </c>
      <c r="L15" s="55">
        <f t="shared" si="4"/>
        <v>-3.9128818950240986E-2</v>
      </c>
    </row>
    <row r="16" spans="1:12">
      <c r="A16">
        <v>5</v>
      </c>
      <c r="B16" t="s">
        <v>623</v>
      </c>
      <c r="C16" s="3">
        <v>38485</v>
      </c>
      <c r="D16" t="s">
        <v>625</v>
      </c>
      <c r="E16" s="21">
        <v>-1.4999999999999999E-2</v>
      </c>
      <c r="F16" s="21">
        <v>8.9999999999999993E-3</v>
      </c>
      <c r="G16">
        <v>75.25</v>
      </c>
      <c r="H16" s="50">
        <f t="shared" si="0"/>
        <v>-5.4999999999999997E-3</v>
      </c>
      <c r="I16" s="50">
        <f t="shared" si="1"/>
        <v>5.4999999999999997E-3</v>
      </c>
      <c r="J16" s="50">
        <f t="shared" si="2"/>
        <v>10.25</v>
      </c>
      <c r="K16" s="55">
        <f t="shared" si="3"/>
        <v>3.0744073861247299E-2</v>
      </c>
      <c r="L16" s="55">
        <f t="shared" si="4"/>
        <v>-3.0744073861247299E-2</v>
      </c>
    </row>
    <row r="17" spans="1:12">
      <c r="A17">
        <v>6</v>
      </c>
      <c r="B17" t="s">
        <v>461</v>
      </c>
      <c r="C17" s="3">
        <v>38507</v>
      </c>
      <c r="D17" t="s">
        <v>685</v>
      </c>
      <c r="E17" s="21">
        <v>-6.0000000000000001E-3</v>
      </c>
      <c r="F17" s="21">
        <v>8.9999999999999993E-3</v>
      </c>
      <c r="G17">
        <v>75.25</v>
      </c>
      <c r="H17" s="50">
        <f t="shared" si="0"/>
        <v>-2E-3</v>
      </c>
      <c r="I17" s="50">
        <f t="shared" si="1"/>
        <v>2.4999999999999996E-3</v>
      </c>
      <c r="J17" s="50">
        <f t="shared" si="2"/>
        <v>10.25</v>
      </c>
      <c r="K17" s="55">
        <f t="shared" si="3"/>
        <v>1.3974580091936003E-2</v>
      </c>
      <c r="L17" s="55">
        <f t="shared" si="4"/>
        <v>-1.117966415335604E-2</v>
      </c>
    </row>
    <row r="18" spans="1:12">
      <c r="E18" s="54"/>
      <c r="F18" s="54"/>
      <c r="H18" s="54"/>
      <c r="I18" s="54"/>
      <c r="J18" s="54"/>
    </row>
    <row r="19" spans="1:12">
      <c r="A19">
        <v>1</v>
      </c>
      <c r="B19" s="24" t="s">
        <v>665</v>
      </c>
      <c r="C19" s="3">
        <v>38507</v>
      </c>
      <c r="D19" t="s">
        <v>462</v>
      </c>
      <c r="E19" s="21">
        <v>0.01</v>
      </c>
      <c r="F19" t="s">
        <v>297</v>
      </c>
      <c r="G19">
        <v>110.5</v>
      </c>
      <c r="H19" s="50"/>
    </row>
    <row r="21" spans="1:12">
      <c r="A21">
        <v>1</v>
      </c>
      <c r="B21" s="24" t="s">
        <v>666</v>
      </c>
      <c r="C21" s="3">
        <v>38507</v>
      </c>
      <c r="D21" t="s">
        <v>462</v>
      </c>
      <c r="E21" t="s">
        <v>297</v>
      </c>
      <c r="F21" t="s">
        <v>297</v>
      </c>
      <c r="G21">
        <v>127.25</v>
      </c>
      <c r="H21" s="50"/>
    </row>
    <row r="23" spans="1:12">
      <c r="B23" t="s">
        <v>674</v>
      </c>
      <c r="C23" t="s">
        <v>673</v>
      </c>
      <c r="D23" t="s">
        <v>672</v>
      </c>
      <c r="E23" s="50">
        <f>AVERAGE(E5,E8,E10)</f>
        <v>-8.0000000000000002E-3</v>
      </c>
      <c r="F23" s="50">
        <f>AVERAGE(F5,F8,F10)</f>
        <v>8.8333333333333337E-3</v>
      </c>
      <c r="G23">
        <v>65</v>
      </c>
    </row>
    <row r="24" spans="1:12">
      <c r="B24" t="s">
        <v>674</v>
      </c>
      <c r="C24" t="s">
        <v>675</v>
      </c>
      <c r="D24" t="s">
        <v>676</v>
      </c>
      <c r="E24" s="50">
        <f>AVERAGE(E6,E7,E9)</f>
        <v>-9.8333333333333328E-3</v>
      </c>
      <c r="F24" s="50">
        <f>AVERAGE(F6,F7,F9)</f>
        <v>4.0000000000000001E-3</v>
      </c>
      <c r="G24">
        <v>65</v>
      </c>
    </row>
    <row r="26" spans="1:12">
      <c r="B26" t="s">
        <v>677</v>
      </c>
      <c r="C26" t="s">
        <v>678</v>
      </c>
      <c r="D26" t="s">
        <v>679</v>
      </c>
      <c r="E26" s="50">
        <f>AVERAGE(E12,E15,E17)</f>
        <v>-1.2333333333333333E-2</v>
      </c>
      <c r="F26" s="50">
        <f>AVERAGE(F12,F15,F17)</f>
        <v>1.2499999999999999E-2</v>
      </c>
      <c r="G26">
        <v>75.25</v>
      </c>
      <c r="H26" s="50">
        <f>AVERAGE(H12,H15,H17)</f>
        <v>-4.333333333333334E-3</v>
      </c>
      <c r="I26" s="50">
        <f t="shared" ref="I26" si="5">AVERAGE(I12,I15,I17)</f>
        <v>3.6666666666666666E-3</v>
      </c>
      <c r="J26" s="50">
        <f>AVERAGE(J12,J15,J17)</f>
        <v>10.25</v>
      </c>
      <c r="K26" s="50">
        <f>AVERAGE(K12,K15,K17)</f>
        <v>2.0496048615675281E-2</v>
      </c>
      <c r="L26" s="50">
        <f t="shared" ref="L26" si="6">AVERAGE(L12,L15,L17)</f>
        <v>-2.4222603519677324E-2</v>
      </c>
    </row>
    <row r="27" spans="1:12">
      <c r="B27" t="s">
        <v>677</v>
      </c>
      <c r="C27" t="s">
        <v>675</v>
      </c>
      <c r="D27" t="s">
        <v>676</v>
      </c>
      <c r="E27" s="50">
        <f>AVERAGE(E13,E14,E16)</f>
        <v>-1.55E-2</v>
      </c>
      <c r="F27" s="50">
        <f>AVERAGE(F13,F14,F16)</f>
        <v>1.1000000000000001E-2</v>
      </c>
      <c r="G27">
        <v>75.25</v>
      </c>
      <c r="H27" s="50">
        <f>AVERAGE(H13,H14,H16)</f>
        <v>-5.6666666666666671E-3</v>
      </c>
      <c r="I27" s="50">
        <f t="shared" ref="I27:K27" si="7">AVERAGE(I13,I14,I16)</f>
        <v>6.9999999999999993E-3</v>
      </c>
      <c r="J27" s="50">
        <f t="shared" si="7"/>
        <v>10.25</v>
      </c>
      <c r="K27" s="50">
        <f t="shared" si="7"/>
        <v>3.9128817704362627E-2</v>
      </c>
      <c r="L27" s="50">
        <f>AVERAGE(L13,L14,L16)</f>
        <v>-3.1675712259151528E-2</v>
      </c>
    </row>
  </sheetData>
  <sheetCalcPr fullCalcOnLoad="1"/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O67"/>
  <sheetViews>
    <sheetView tabSelected="1" topLeftCell="A29" workbookViewId="0">
      <selection activeCell="J58" sqref="J58:L58"/>
    </sheetView>
  </sheetViews>
  <sheetFormatPr baseColWidth="10" defaultRowHeight="13"/>
  <cols>
    <col min="1" max="1" width="8.5703125" customWidth="1"/>
    <col min="2" max="2" width="20.7109375" customWidth="1"/>
    <col min="3" max="3" width="9.85546875" customWidth="1"/>
    <col min="10" max="10" width="10.7109375" customWidth="1"/>
    <col min="14" max="14" width="10.140625" customWidth="1"/>
  </cols>
  <sheetData>
    <row r="2" spans="1:15">
      <c r="A2" t="s">
        <v>221</v>
      </c>
    </row>
    <row r="3" spans="1:15">
      <c r="A3" t="s">
        <v>35</v>
      </c>
    </row>
    <row r="4" spans="1:15" ht="14" thickBot="1"/>
    <row r="5" spans="1:15" ht="26">
      <c r="A5" s="5" t="s">
        <v>222</v>
      </c>
      <c r="B5" s="5" t="s">
        <v>236</v>
      </c>
      <c r="C5" s="5" t="s">
        <v>239</v>
      </c>
      <c r="D5" s="34" t="s">
        <v>243</v>
      </c>
      <c r="E5" s="34" t="s">
        <v>470</v>
      </c>
      <c r="F5" s="34" t="s">
        <v>471</v>
      </c>
      <c r="G5" s="34" t="s">
        <v>472</v>
      </c>
      <c r="H5" s="34" t="s">
        <v>473</v>
      </c>
      <c r="I5" s="56" t="s">
        <v>474</v>
      </c>
      <c r="J5" s="61" t="s">
        <v>240</v>
      </c>
      <c r="K5" s="62" t="s">
        <v>241</v>
      </c>
      <c r="L5" s="62" t="s">
        <v>242</v>
      </c>
      <c r="M5" s="62" t="s">
        <v>639</v>
      </c>
      <c r="N5" s="62" t="s">
        <v>218</v>
      </c>
      <c r="O5" s="63" t="s">
        <v>219</v>
      </c>
    </row>
    <row r="6" spans="1:15" s="19" customFormat="1">
      <c r="A6" s="35">
        <v>1</v>
      </c>
      <c r="B6" s="36" t="s">
        <v>455</v>
      </c>
      <c r="C6" s="9">
        <v>38457</v>
      </c>
      <c r="D6" s="37">
        <v>19.684999999999999</v>
      </c>
      <c r="E6" s="37">
        <v>-15.747999999999999</v>
      </c>
      <c r="F6" s="37">
        <v>0</v>
      </c>
      <c r="G6" s="38"/>
      <c r="H6" s="38"/>
      <c r="I6" s="57"/>
      <c r="J6" s="64">
        <f>D6-Faro!E29</f>
        <v>1.5000000000000568E-3</v>
      </c>
      <c r="K6" s="37">
        <f>E6-Faro!F29</f>
        <v>-1.1999999999989797E-3</v>
      </c>
      <c r="L6" s="37">
        <f>F6-Faro!G29</f>
        <v>0</v>
      </c>
      <c r="M6" s="38"/>
      <c r="N6" s="38"/>
      <c r="O6" s="65"/>
    </row>
    <row r="7" spans="1:15" s="19" customFormat="1">
      <c r="A7" s="35">
        <v>2</v>
      </c>
      <c r="B7" s="35" t="s">
        <v>454</v>
      </c>
      <c r="C7" s="9">
        <v>38457</v>
      </c>
      <c r="D7" s="37">
        <v>19.684999999999999</v>
      </c>
      <c r="E7" s="37">
        <v>-15.747999999999999</v>
      </c>
      <c r="F7" s="37">
        <v>0</v>
      </c>
      <c r="G7" s="38"/>
      <c r="H7" s="38"/>
      <c r="I7" s="57"/>
      <c r="J7" s="64">
        <f>D7-Faro!E30</f>
        <v>5.9999999999860165E-4</v>
      </c>
      <c r="K7" s="37">
        <f>E7-Faro!F30</f>
        <v>-4.9999999999883471E-4</v>
      </c>
      <c r="L7" s="37">
        <f>F7-Faro!G30</f>
        <v>0</v>
      </c>
      <c r="M7" s="38"/>
      <c r="N7" s="38"/>
      <c r="O7" s="65"/>
    </row>
    <row r="8" spans="1:15" s="19" customFormat="1">
      <c r="A8" s="35">
        <v>3</v>
      </c>
      <c r="B8" s="35" t="s">
        <v>454</v>
      </c>
      <c r="C8" s="9">
        <v>38485</v>
      </c>
      <c r="D8" s="37">
        <v>19.684999999999999</v>
      </c>
      <c r="E8" s="37">
        <v>-15.747999999999999</v>
      </c>
      <c r="F8" s="37">
        <v>0</v>
      </c>
      <c r="G8" s="38"/>
      <c r="H8" s="38"/>
      <c r="I8" s="57"/>
      <c r="J8" s="64">
        <f>D8-Faro!E31</f>
        <v>3.7999999999982492E-3</v>
      </c>
      <c r="K8" s="37">
        <f>E8-Faro!F31</f>
        <v>-3.0999999999998806E-3</v>
      </c>
      <c r="L8" s="37">
        <f>F8-Faro!G31</f>
        <v>0</v>
      </c>
      <c r="M8" s="38"/>
      <c r="N8" s="38"/>
      <c r="O8" s="65"/>
    </row>
    <row r="9" spans="1:15" s="19" customFormat="1">
      <c r="A9" s="35">
        <v>4</v>
      </c>
      <c r="B9" s="35" t="s">
        <v>454</v>
      </c>
      <c r="C9" s="39">
        <v>38485</v>
      </c>
      <c r="D9" s="37">
        <v>19.684999999999999</v>
      </c>
      <c r="E9" s="37">
        <v>-15.747999999999999</v>
      </c>
      <c r="F9" s="37">
        <v>0</v>
      </c>
      <c r="G9" s="38"/>
      <c r="H9" s="38"/>
      <c r="I9" s="57"/>
      <c r="J9" s="66">
        <f>D9-Faro!E32</f>
        <v>4.2999999999970839E-3</v>
      </c>
      <c r="K9" s="40">
        <f>E9-Faro!F32</f>
        <v>-7.799999999999585E-3</v>
      </c>
      <c r="L9" s="40">
        <f>F9-Faro!G32</f>
        <v>-2.8999999999999998E-3</v>
      </c>
      <c r="M9" s="38"/>
      <c r="N9" s="38"/>
      <c r="O9" s="65"/>
    </row>
    <row r="10" spans="1:15" s="19" customFormat="1">
      <c r="A10" s="35">
        <v>5</v>
      </c>
      <c r="B10" s="35" t="s">
        <v>454</v>
      </c>
      <c r="C10" s="9">
        <v>38486</v>
      </c>
      <c r="D10" s="37">
        <v>19.684999999999999</v>
      </c>
      <c r="E10" s="37">
        <v>-15.747999999999999</v>
      </c>
      <c r="F10" s="37">
        <v>0</v>
      </c>
      <c r="G10" s="38"/>
      <c r="H10" s="38"/>
      <c r="I10" s="57"/>
      <c r="J10" s="64">
        <f>D10-Faro!E33</f>
        <v>-1.9999999999953388E-4</v>
      </c>
      <c r="K10" s="37">
        <f>E10-Faro!F33</f>
        <v>2.0000000000131024E-4</v>
      </c>
      <c r="L10" s="37">
        <f>F10-Faro!G33</f>
        <v>0</v>
      </c>
      <c r="M10" s="38"/>
      <c r="N10" s="38"/>
      <c r="O10" s="65"/>
    </row>
    <row r="11" spans="1:15" s="19" customFormat="1">
      <c r="A11" s="35">
        <v>6</v>
      </c>
      <c r="B11" s="35" t="s">
        <v>567</v>
      </c>
      <c r="C11" s="9">
        <v>38499</v>
      </c>
      <c r="D11" s="37">
        <v>19.684999999999999</v>
      </c>
      <c r="E11" s="37">
        <v>-15.747999999999999</v>
      </c>
      <c r="F11" s="37">
        <v>0</v>
      </c>
      <c r="G11" s="38"/>
      <c r="H11" s="38"/>
      <c r="I11" s="57"/>
      <c r="J11" s="64">
        <f>D11-Faro!E34</f>
        <v>0</v>
      </c>
      <c r="K11" s="37">
        <f>E11-Faro!F34</f>
        <v>0</v>
      </c>
      <c r="L11" s="37">
        <f>F11-Faro!G34</f>
        <v>0</v>
      </c>
      <c r="M11" s="38"/>
      <c r="N11" s="38"/>
      <c r="O11" s="65"/>
    </row>
    <row r="12" spans="1:15" s="19" customFormat="1">
      <c r="A12" s="35">
        <v>7</v>
      </c>
      <c r="B12" s="35" t="s">
        <v>283</v>
      </c>
      <c r="C12" s="9">
        <v>38500</v>
      </c>
      <c r="D12" s="37">
        <v>19.684999999999999</v>
      </c>
      <c r="E12" s="37">
        <v>-15.747999999999999</v>
      </c>
      <c r="F12" s="37">
        <v>0</v>
      </c>
      <c r="G12" s="38"/>
      <c r="H12" s="38"/>
      <c r="I12" s="57"/>
      <c r="J12" s="64">
        <f>D12-Faro!E35</f>
        <v>2.9999999999930083E-4</v>
      </c>
      <c r="K12" s="37">
        <f>E12-Faro!F35</f>
        <v>-1.9999999999953388E-4</v>
      </c>
      <c r="L12" s="37">
        <f>F12-Faro!G35</f>
        <v>0</v>
      </c>
      <c r="M12" s="38"/>
      <c r="N12" s="38"/>
      <c r="O12" s="65"/>
    </row>
    <row r="13" spans="1:15" s="19" customFormat="1">
      <c r="A13" s="35">
        <v>8</v>
      </c>
      <c r="B13" s="35" t="s">
        <v>212</v>
      </c>
      <c r="C13" s="9">
        <v>38507</v>
      </c>
      <c r="D13" s="37">
        <v>19.684999999999999</v>
      </c>
      <c r="E13" s="37">
        <v>-15.747999999999999</v>
      </c>
      <c r="F13" s="37">
        <v>0</v>
      </c>
      <c r="G13" s="38"/>
      <c r="H13" s="38"/>
      <c r="I13" s="57"/>
      <c r="J13" s="64">
        <f>D13-Faro!E36</f>
        <v>9.9999999999766942E-5</v>
      </c>
      <c r="K13" s="37">
        <f>E13-Faro!F36</f>
        <v>-9.9999999999766942E-5</v>
      </c>
      <c r="L13" s="37">
        <f>F13-Faro!G36</f>
        <v>0</v>
      </c>
      <c r="M13" s="38"/>
      <c r="N13" s="38"/>
      <c r="O13" s="65"/>
    </row>
    <row r="14" spans="1:15" s="19" customFormat="1">
      <c r="A14" s="35">
        <v>9</v>
      </c>
      <c r="B14" s="35" t="s">
        <v>34</v>
      </c>
      <c r="C14" s="9">
        <v>38507</v>
      </c>
      <c r="D14" s="37">
        <v>19.684999999999999</v>
      </c>
      <c r="E14" s="37">
        <v>-15.747999999999999</v>
      </c>
      <c r="F14" s="37">
        <v>0</v>
      </c>
      <c r="G14" s="38"/>
      <c r="H14" s="38"/>
      <c r="I14" s="57"/>
      <c r="J14" s="64">
        <f>D14-Faro!E37</f>
        <v>-6.0000000000215437E-4</v>
      </c>
      <c r="K14" s="37">
        <f>E14-Faro!F37</f>
        <v>5.0000000000061107E-4</v>
      </c>
      <c r="L14" s="37">
        <f>F14-Faro!G37</f>
        <v>0</v>
      </c>
      <c r="M14" s="38"/>
      <c r="N14" s="38"/>
      <c r="O14" s="65"/>
    </row>
    <row r="15" spans="1:15" s="19" customFormat="1">
      <c r="A15" s="35"/>
      <c r="B15" s="35"/>
      <c r="C15" s="35"/>
      <c r="D15" s="38"/>
      <c r="E15" s="38"/>
      <c r="F15" s="38"/>
      <c r="G15" s="38"/>
      <c r="H15" s="38"/>
      <c r="I15" s="57"/>
      <c r="J15" s="67"/>
      <c r="K15" s="51"/>
      <c r="L15" s="51"/>
      <c r="M15" s="38"/>
      <c r="N15" s="38"/>
      <c r="O15" s="65"/>
    </row>
    <row r="16" spans="1:15">
      <c r="A16" s="8">
        <v>1</v>
      </c>
      <c r="B16" s="7" t="s">
        <v>223</v>
      </c>
      <c r="C16" s="9">
        <v>38457</v>
      </c>
      <c r="D16" s="41">
        <v>9.8424999999999994</v>
      </c>
      <c r="E16" s="41">
        <v>-7.8739999999999997</v>
      </c>
      <c r="F16" s="41">
        <v>-16.593299999999999</v>
      </c>
      <c r="G16" s="41">
        <v>90</v>
      </c>
      <c r="H16" s="41">
        <v>90</v>
      </c>
      <c r="I16" s="58">
        <v>180</v>
      </c>
      <c r="J16" s="68">
        <f>D16-Faro!E104</f>
        <v>3.6999999999984823E-3</v>
      </c>
      <c r="K16" s="48">
        <f>E16-Faro!F104</f>
        <v>1.0200000000000209E-2</v>
      </c>
      <c r="L16" s="48">
        <f>F16-Faro!G101</f>
        <v>-6.599999999998829E-3</v>
      </c>
      <c r="M16" s="48">
        <f>G16-(180/PI())*ACOS(Faro!H101)</f>
        <v>5.7295779608637076E-3</v>
      </c>
      <c r="N16" s="48">
        <f>H16-(180/PI())*ACOS(Faro!I101)</f>
        <v>-5.7295779608637076E-3</v>
      </c>
      <c r="O16" s="69">
        <f>I16-(180/PI())*ACOS(Faro!J101)</f>
        <v>0</v>
      </c>
    </row>
    <row r="17" spans="1:15">
      <c r="A17" s="8">
        <v>2</v>
      </c>
      <c r="B17" s="25" t="s">
        <v>479</v>
      </c>
      <c r="C17" s="9">
        <v>38499</v>
      </c>
      <c r="D17" s="41">
        <v>9.8424999999999994</v>
      </c>
      <c r="E17" s="41">
        <v>-7.8739999999999997</v>
      </c>
      <c r="F17" s="41">
        <v>-16.593299999999999</v>
      </c>
      <c r="G17" s="41">
        <v>90</v>
      </c>
      <c r="H17" s="41">
        <v>90</v>
      </c>
      <c r="I17" s="58">
        <v>180</v>
      </c>
      <c r="J17" s="68">
        <f>D17-Faro!E105</f>
        <v>3.3999999999991815E-3</v>
      </c>
      <c r="K17" s="48">
        <f>E17-Faro!F105</f>
        <v>8.0000000000000071E-3</v>
      </c>
      <c r="L17" s="48">
        <f>F17-Faro!G102</f>
        <v>-4.6999999999997044E-3</v>
      </c>
      <c r="M17" s="48">
        <f>G17-(180/PI())*ACOS(Faro!H102)</f>
        <v>0</v>
      </c>
      <c r="N17" s="48">
        <f>H17-(180/PI())*ACOS(Faro!I102)</f>
        <v>5.7295779608637076E-3</v>
      </c>
      <c r="O17" s="69">
        <f>I17-(180/PI())*ACOS(Faro!J102)</f>
        <v>0</v>
      </c>
    </row>
    <row r="18" spans="1:15">
      <c r="A18" s="8"/>
      <c r="B18" s="8"/>
      <c r="C18" s="8"/>
      <c r="D18" s="8"/>
      <c r="E18" s="8"/>
      <c r="F18" s="8"/>
      <c r="G18" s="8"/>
      <c r="H18" s="8"/>
      <c r="I18" s="12"/>
      <c r="J18" s="70"/>
      <c r="K18" s="52"/>
      <c r="L18" s="52"/>
      <c r="M18" s="52"/>
      <c r="N18" s="52"/>
      <c r="O18" s="71"/>
    </row>
    <row r="19" spans="1:15">
      <c r="A19" s="8">
        <v>1</v>
      </c>
      <c r="B19" s="7" t="s">
        <v>220</v>
      </c>
      <c r="C19" s="9">
        <v>38457</v>
      </c>
      <c r="D19" s="41">
        <v>9.8424999999999994</v>
      </c>
      <c r="E19" s="41">
        <v>-7.8863000000000003</v>
      </c>
      <c r="F19" s="41">
        <v>-37.581800000000001</v>
      </c>
      <c r="G19" s="41">
        <v>90</v>
      </c>
      <c r="H19" s="41">
        <f>90-17.5</f>
        <v>72.5</v>
      </c>
      <c r="I19" s="58">
        <v>17.5</v>
      </c>
      <c r="J19" s="68">
        <f>D19-Faro!E111</f>
        <v>-5.7000000000000384E-2</v>
      </c>
      <c r="K19" s="48">
        <f>E19-Faro!F111</f>
        <v>3.5800000000000054E-2</v>
      </c>
      <c r="L19" s="48">
        <f>F19-Faro!G111</f>
        <v>3.7300000000001887E-2</v>
      </c>
      <c r="M19" s="48">
        <f>G19-(180/PI())*ACOS(Faro!H107)</f>
        <v>2.291831241639386E-2</v>
      </c>
      <c r="N19" s="48">
        <f>H19-(180/PI())*ACOS(Faro!I107)</f>
        <v>-0.15647959768254793</v>
      </c>
      <c r="O19" s="69">
        <f>I19-(180/PI())*ACOS(Faro!J107)</f>
        <v>0.14982180528478395</v>
      </c>
    </row>
    <row r="20" spans="1:15">
      <c r="A20" s="8">
        <v>2</v>
      </c>
      <c r="B20" s="8" t="s">
        <v>220</v>
      </c>
      <c r="C20" s="9">
        <v>38486</v>
      </c>
      <c r="D20" s="41">
        <v>9.8424999999999994</v>
      </c>
      <c r="E20" s="41">
        <v>-7.8863000000000003</v>
      </c>
      <c r="F20" s="41">
        <v>-37.581800000000001</v>
      </c>
      <c r="G20" s="41">
        <v>90</v>
      </c>
      <c r="H20" s="41">
        <f>90-17.5</f>
        <v>72.5</v>
      </c>
      <c r="I20" s="58">
        <v>17.5</v>
      </c>
      <c r="J20" s="68">
        <f>D20-Faro!E112</f>
        <v>2.4199999999998667E-2</v>
      </c>
      <c r="K20" s="48">
        <f>E20-Faro!F112</f>
        <v>-5.6000000000002714E-3</v>
      </c>
      <c r="L20" s="48">
        <f>F20-Faro!G112</f>
        <v>-2.1999999999998465E-2</v>
      </c>
      <c r="M20" s="48">
        <f>G20-(180/PI())*ACOS(Faro!H108)</f>
        <v>1.1459155979011371E-2</v>
      </c>
      <c r="N20" s="48">
        <f>H20-(180/PI())*ACOS(Faro!I108)</f>
        <v>5.65930476898302E-3</v>
      </c>
      <c r="O20" s="69">
        <f>I20-(180/PI())*ACOS(Faro!J108)</f>
        <v>-3.2294672511277156E-3</v>
      </c>
    </row>
    <row r="21" spans="1:15">
      <c r="A21" s="8">
        <v>3</v>
      </c>
      <c r="B21" s="8" t="s">
        <v>683</v>
      </c>
      <c r="C21" s="9">
        <v>38500</v>
      </c>
      <c r="D21" s="41">
        <v>9.8424999999999994</v>
      </c>
      <c r="E21" s="41">
        <v>-7.8863000000000003</v>
      </c>
      <c r="F21" s="41">
        <v>-37.581800000000001</v>
      </c>
      <c r="G21" s="41">
        <v>90</v>
      </c>
      <c r="H21" s="41">
        <f>90-17.5</f>
        <v>72.5</v>
      </c>
      <c r="I21" s="58">
        <v>17.5</v>
      </c>
      <c r="J21" s="68">
        <f>D21-Faro!E113</f>
        <v>6.0999999999999943E-3</v>
      </c>
      <c r="K21" s="48">
        <f>E21-Faro!F113</f>
        <v>-9.5000000000000639E-3</v>
      </c>
      <c r="L21" s="48">
        <f>F21-Faro!G113</f>
        <v>-2.0900000000004582E-2</v>
      </c>
      <c r="M21" s="48">
        <f>G21-(180/PI())*ACOS(Faro!H109)</f>
        <v>2.8647890950196597E-2</v>
      </c>
      <c r="N21" s="48">
        <f>H21-(180/PI())*ACOS(Faro!I109)</f>
        <v>-6.3559309362517524E-3</v>
      </c>
      <c r="O21" s="69">
        <f>I21-(180/PI())*ACOS(Faro!J109)</f>
        <v>-3.2294672511277156E-3</v>
      </c>
    </row>
    <row r="22" spans="1:15">
      <c r="A22" s="8"/>
      <c r="B22" s="8"/>
      <c r="C22" s="8"/>
      <c r="D22" s="8"/>
      <c r="E22" s="8"/>
      <c r="F22" s="8"/>
      <c r="G22" s="8"/>
      <c r="H22" s="8"/>
      <c r="I22" s="12"/>
      <c r="J22" s="70"/>
      <c r="K22" s="52"/>
      <c r="L22" s="52"/>
      <c r="M22" s="52"/>
      <c r="N22" s="52"/>
      <c r="O22" s="71"/>
    </row>
    <row r="23" spans="1:15">
      <c r="A23" s="8"/>
      <c r="B23" s="7" t="s">
        <v>228</v>
      </c>
      <c r="C23" s="8"/>
      <c r="D23" s="8"/>
      <c r="E23" s="8"/>
      <c r="F23" s="8"/>
      <c r="G23" s="8"/>
      <c r="H23" s="8"/>
      <c r="I23" s="12"/>
      <c r="J23" s="72"/>
      <c r="K23" s="8"/>
      <c r="L23" s="8"/>
      <c r="M23" s="8"/>
      <c r="N23" s="8"/>
      <c r="O23" s="73"/>
    </row>
    <row r="24" spans="1:15">
      <c r="A24" s="8"/>
      <c r="B24" s="8"/>
      <c r="C24" s="8"/>
      <c r="D24" s="8"/>
      <c r="E24" s="8"/>
      <c r="F24" s="8"/>
      <c r="G24" s="8"/>
      <c r="H24" s="8"/>
      <c r="I24" s="12"/>
      <c r="J24" s="72"/>
      <c r="K24" s="8"/>
      <c r="L24" s="8"/>
      <c r="M24" s="8"/>
      <c r="N24" s="8"/>
      <c r="O24" s="73"/>
    </row>
    <row r="25" spans="1:15">
      <c r="A25" s="8">
        <v>1</v>
      </c>
      <c r="B25" s="7" t="s">
        <v>224</v>
      </c>
      <c r="C25" s="9">
        <v>38457</v>
      </c>
      <c r="D25" s="41"/>
      <c r="E25" s="41"/>
      <c r="F25" s="41"/>
      <c r="G25" s="41">
        <v>90</v>
      </c>
      <c r="H25" s="41">
        <v>0</v>
      </c>
      <c r="I25" s="58">
        <v>90</v>
      </c>
      <c r="J25" s="68"/>
      <c r="K25" s="48"/>
      <c r="L25" s="48"/>
      <c r="M25" s="48">
        <f>G25-(180/PI())*ACOS(Faro!H50)</f>
        <v>-1.7188734111755366E-2</v>
      </c>
      <c r="N25" s="48">
        <f>H25-(180/PI())*ACOS(Faro!I50)</f>
        <v>0</v>
      </c>
      <c r="O25" s="69">
        <f>I25-(180/PI())*ACOS(Faro!J50)</f>
        <v>-2.8647890950196597E-2</v>
      </c>
    </row>
    <row r="26" spans="1:15">
      <c r="A26" s="8">
        <v>2</v>
      </c>
      <c r="B26" s="8" t="s">
        <v>237</v>
      </c>
      <c r="C26" s="9">
        <v>38485</v>
      </c>
      <c r="D26" s="8"/>
      <c r="E26" s="8"/>
      <c r="F26" s="8"/>
      <c r="G26" s="41">
        <v>90</v>
      </c>
      <c r="H26" s="41">
        <v>0</v>
      </c>
      <c r="I26" s="58">
        <v>90</v>
      </c>
      <c r="J26" s="72"/>
      <c r="K26" s="8"/>
      <c r="L26" s="8"/>
      <c r="M26" s="48">
        <f>G26-(180/PI())*ACOS(Faro!H51)</f>
        <v>-2.8647890950196597E-2</v>
      </c>
      <c r="N26" s="48">
        <f>H26-(180/PI())*ACOS(Faro!I51)</f>
        <v>0</v>
      </c>
      <c r="O26" s="69">
        <f>I26-(180/PI())*ACOS(Faro!J51)</f>
        <v>-2.291831241639386E-2</v>
      </c>
    </row>
    <row r="27" spans="1:15">
      <c r="A27" s="8">
        <v>3</v>
      </c>
      <c r="B27" s="8" t="s">
        <v>237</v>
      </c>
      <c r="C27" s="9">
        <v>38486</v>
      </c>
      <c r="D27" s="8"/>
      <c r="E27" s="8"/>
      <c r="F27" s="8"/>
      <c r="G27" s="41">
        <v>90</v>
      </c>
      <c r="H27" s="41">
        <v>0</v>
      </c>
      <c r="I27" s="58">
        <v>90</v>
      </c>
      <c r="J27" s="72"/>
      <c r="K27" s="8"/>
      <c r="L27" s="8"/>
      <c r="M27" s="48">
        <f>G27-(180/PI())*ACOS(Faro!H52)</f>
        <v>-1.1459155979011371E-2</v>
      </c>
      <c r="N27" s="48">
        <f>H27-(180/PI())*ACOS(Faro!I52)</f>
        <v>0</v>
      </c>
      <c r="O27" s="69">
        <f>I27-(180/PI())*ACOS(Faro!J52)</f>
        <v>-2.291831241639386E-2</v>
      </c>
    </row>
    <row r="28" spans="1:15">
      <c r="A28" s="8">
        <v>4</v>
      </c>
      <c r="B28" s="8" t="s">
        <v>558</v>
      </c>
      <c r="C28" s="9">
        <v>38499</v>
      </c>
      <c r="D28" s="8"/>
      <c r="E28" s="8"/>
      <c r="F28" s="8"/>
      <c r="G28" s="41">
        <v>90</v>
      </c>
      <c r="H28" s="41">
        <v>0</v>
      </c>
      <c r="I28" s="58">
        <v>90</v>
      </c>
      <c r="J28" s="72"/>
      <c r="K28" s="8"/>
      <c r="L28" s="8"/>
      <c r="M28" s="48">
        <f>G28-(180/PI())*ACOS(Faro!H53)</f>
        <v>-1.7188734111755366E-2</v>
      </c>
      <c r="N28" s="48">
        <f>H28-(180/PI())*ACOS(Faro!I53)</f>
        <v>0</v>
      </c>
      <c r="O28" s="69">
        <f>I28-(180/PI())*ACOS(Faro!J53)</f>
        <v>-3.4377469770504376E-2</v>
      </c>
    </row>
    <row r="29" spans="1:15">
      <c r="A29" s="8"/>
      <c r="B29" s="8"/>
      <c r="C29" s="8"/>
      <c r="D29" s="8"/>
      <c r="E29" s="8"/>
      <c r="F29" s="8"/>
      <c r="G29" s="8"/>
      <c r="H29" s="8"/>
      <c r="I29" s="12"/>
      <c r="J29" s="72"/>
      <c r="K29" s="8"/>
      <c r="L29" s="8"/>
      <c r="M29" s="52"/>
      <c r="N29" s="52"/>
      <c r="O29" s="71"/>
    </row>
    <row r="30" spans="1:15">
      <c r="A30" s="8">
        <v>1</v>
      </c>
      <c r="B30" s="7" t="s">
        <v>226</v>
      </c>
      <c r="C30" s="9">
        <v>38457</v>
      </c>
      <c r="D30" s="8">
        <v>9.8424999999999994</v>
      </c>
      <c r="E30" s="8">
        <v>8.7093000000000007</v>
      </c>
      <c r="F30" s="8">
        <v>-5.2624000000000004</v>
      </c>
      <c r="G30" s="8"/>
      <c r="H30" s="8"/>
      <c r="I30" s="12"/>
      <c r="J30" s="68">
        <f>D30-Faro!E55</f>
        <v>-2.0000000000006679E-3</v>
      </c>
      <c r="K30" s="48">
        <f>E30-Faro!F55</f>
        <v>2.6000000000010459E-3</v>
      </c>
      <c r="L30" s="48">
        <f>F30-Faro!G55</f>
        <v>-1.7000000000004789E-3</v>
      </c>
      <c r="M30" s="8"/>
      <c r="N30" s="8"/>
      <c r="O30" s="73"/>
    </row>
    <row r="31" spans="1:15">
      <c r="A31" s="8">
        <v>2</v>
      </c>
      <c r="B31" s="42" t="s">
        <v>448</v>
      </c>
      <c r="C31" s="39">
        <v>38485</v>
      </c>
      <c r="D31" s="8">
        <v>9.8424999999999994</v>
      </c>
      <c r="E31" s="8">
        <v>8.7093000000000007</v>
      </c>
      <c r="F31" s="8">
        <v>-5.2624000000000004</v>
      </c>
      <c r="G31" s="8"/>
      <c r="H31" s="8"/>
      <c r="I31" s="12"/>
      <c r="J31" s="68">
        <f>D31-Faro!E56</f>
        <v>1.1999999999989797E-3</v>
      </c>
      <c r="K31" s="43">
        <f>E31-Faro!F56</f>
        <v>5.7900000000000063E-2</v>
      </c>
      <c r="L31" s="43">
        <f>F31-Faro!G56</f>
        <v>-6.5500000000000114E-2</v>
      </c>
      <c r="M31" s="8"/>
      <c r="N31" s="8"/>
      <c r="O31" s="73"/>
    </row>
    <row r="32" spans="1:15">
      <c r="A32" s="8">
        <v>3</v>
      </c>
      <c r="B32" s="42" t="s">
        <v>448</v>
      </c>
      <c r="C32" s="9">
        <v>38486</v>
      </c>
      <c r="D32" s="8">
        <v>9.8424999999999994</v>
      </c>
      <c r="E32" s="8">
        <v>8.7093000000000007</v>
      </c>
      <c r="F32" s="8">
        <v>-5.2624000000000004</v>
      </c>
      <c r="G32" s="8"/>
      <c r="H32" s="8"/>
      <c r="I32" s="12"/>
      <c r="J32" s="68">
        <f>D32-Faro!E57</f>
        <v>-1.4000000000002899E-3</v>
      </c>
      <c r="K32" s="48">
        <f>E32-Faro!F57</f>
        <v>-9.9999999999766942E-5</v>
      </c>
      <c r="L32" s="48">
        <f>F32-Faro!G57</f>
        <v>-3.1000000000007688E-3</v>
      </c>
      <c r="M32" s="8"/>
      <c r="N32" s="8"/>
      <c r="O32" s="73"/>
    </row>
    <row r="33" spans="1:15">
      <c r="A33" s="8">
        <v>4</v>
      </c>
      <c r="B33" s="42" t="s">
        <v>559</v>
      </c>
      <c r="C33" s="9">
        <v>38499</v>
      </c>
      <c r="D33" s="8">
        <v>9.8424999999999994</v>
      </c>
      <c r="E33" s="8">
        <v>8.7093000000000007</v>
      </c>
      <c r="F33" s="8">
        <v>-5.2624000000000004</v>
      </c>
      <c r="G33" s="8"/>
      <c r="H33" s="8"/>
      <c r="I33" s="12"/>
      <c r="J33" s="68">
        <f>D33-Faro!E58</f>
        <v>-3.5000000000007248E-3</v>
      </c>
      <c r="K33" s="48">
        <f>E33-Faro!F58</f>
        <v>2.0000000000006679E-3</v>
      </c>
      <c r="L33" s="48">
        <f>F33-Faro!G58</f>
        <v>-1.600000000000712E-3</v>
      </c>
      <c r="M33" s="8"/>
      <c r="N33" s="8"/>
      <c r="O33" s="73"/>
    </row>
    <row r="34" spans="1:15">
      <c r="A34" s="8"/>
      <c r="B34" s="7"/>
      <c r="C34" s="8"/>
      <c r="D34" s="8"/>
      <c r="E34" s="8"/>
      <c r="F34" s="8"/>
      <c r="G34" s="8"/>
      <c r="H34" s="8"/>
      <c r="I34" s="12"/>
      <c r="J34" s="70"/>
      <c r="K34" s="52"/>
      <c r="L34" s="52"/>
      <c r="M34" s="8"/>
      <c r="N34" s="8"/>
      <c r="O34" s="73"/>
    </row>
    <row r="35" spans="1:15">
      <c r="A35" s="8">
        <v>1</v>
      </c>
      <c r="B35" s="7" t="s">
        <v>227</v>
      </c>
      <c r="C35" s="9">
        <v>38457</v>
      </c>
      <c r="D35" s="8">
        <v>9.8424999999999994</v>
      </c>
      <c r="E35" s="8">
        <v>8.7093000000000007</v>
      </c>
      <c r="F35" s="8">
        <v>-1.7624</v>
      </c>
      <c r="G35" s="8"/>
      <c r="H35" s="8"/>
      <c r="I35" s="12"/>
      <c r="J35" s="72">
        <f>D35-Faro!E60</f>
        <v>-1.200000000000756E-3</v>
      </c>
      <c r="K35" s="8">
        <f>E35-Faro!F60</f>
        <v>7.9999999999991189E-4</v>
      </c>
      <c r="L35" s="8">
        <f>F35-Faro!G60</f>
        <v>-1.9000000000000128E-3</v>
      </c>
      <c r="M35" s="8"/>
      <c r="N35" s="8"/>
      <c r="O35" s="73"/>
    </row>
    <row r="36" spans="1:15">
      <c r="A36" s="8">
        <v>2</v>
      </c>
      <c r="B36" s="42" t="s">
        <v>449</v>
      </c>
      <c r="C36" s="39">
        <v>38485</v>
      </c>
      <c r="D36" s="8">
        <v>9.8424999999999994</v>
      </c>
      <c r="E36" s="8">
        <v>8.7093000000000007</v>
      </c>
      <c r="F36" s="8">
        <v>-1.7624</v>
      </c>
      <c r="G36" s="8"/>
      <c r="H36" s="8"/>
      <c r="I36" s="12"/>
      <c r="J36" s="72">
        <f>D36-Faro!E61</f>
        <v>4.5999999999999375E-3</v>
      </c>
      <c r="K36" s="44">
        <f>E36-Faro!F61</f>
        <v>5.6400000000000006E-2</v>
      </c>
      <c r="L36" s="44">
        <f>F36-Faro!G61</f>
        <v>-6.6599999999999993E-2</v>
      </c>
      <c r="M36" s="8"/>
      <c r="N36" s="8"/>
      <c r="O36" s="73"/>
    </row>
    <row r="37" spans="1:15">
      <c r="A37" s="8">
        <v>3</v>
      </c>
      <c r="B37" s="42" t="s">
        <v>449</v>
      </c>
      <c r="C37" s="9">
        <v>38486</v>
      </c>
      <c r="D37" s="8">
        <v>9.8424999999999994</v>
      </c>
      <c r="E37" s="8">
        <v>8.7093000000000007</v>
      </c>
      <c r="F37" s="8">
        <v>-1.7624</v>
      </c>
      <c r="G37" s="8"/>
      <c r="H37" s="8"/>
      <c r="I37" s="12"/>
      <c r="J37" s="72">
        <f>D37-Faro!E62</f>
        <v>-7.9999999999991189E-4</v>
      </c>
      <c r="K37" s="8">
        <f>E37-Faro!F62</f>
        <v>-1.3999999999985135E-3</v>
      </c>
      <c r="L37" s="8">
        <f>F37-Faro!G62</f>
        <v>-3.1999999999998696E-3</v>
      </c>
      <c r="M37" s="8"/>
      <c r="N37" s="8"/>
      <c r="O37" s="73"/>
    </row>
    <row r="38" spans="1:15">
      <c r="A38" s="8">
        <v>4</v>
      </c>
      <c r="B38" s="42" t="s">
        <v>560</v>
      </c>
      <c r="C38" s="9">
        <v>38499</v>
      </c>
      <c r="D38" s="8">
        <v>9.8424999999999994</v>
      </c>
      <c r="E38" s="8">
        <v>8.7093000000000007</v>
      </c>
      <c r="F38" s="8">
        <v>-1.7624</v>
      </c>
      <c r="G38" s="8"/>
      <c r="H38" s="8"/>
      <c r="I38" s="12"/>
      <c r="J38" s="72">
        <f>D38-Faro!E63</f>
        <v>-2.400000000001512E-3</v>
      </c>
      <c r="K38" s="8">
        <f>E38-Faro!F63</f>
        <v>1.000000000015433E-4</v>
      </c>
      <c r="L38" s="8">
        <f>F38-Faro!G63</f>
        <v>-2.4999999999999467E-3</v>
      </c>
      <c r="M38" s="8"/>
      <c r="N38" s="8"/>
      <c r="O38" s="73"/>
    </row>
    <row r="39" spans="1:15">
      <c r="A39" s="8"/>
      <c r="B39" s="7"/>
      <c r="C39" s="8"/>
      <c r="D39" s="8"/>
      <c r="E39" s="8"/>
      <c r="F39" s="8"/>
      <c r="G39" s="8"/>
      <c r="H39" s="8"/>
      <c r="I39" s="12"/>
      <c r="J39" s="70"/>
      <c r="K39" s="52"/>
      <c r="L39" s="52"/>
      <c r="M39" s="8"/>
      <c r="N39" s="8"/>
      <c r="O39" s="73"/>
    </row>
    <row r="40" spans="1:15">
      <c r="A40" s="8">
        <v>1</v>
      </c>
      <c r="B40" s="7" t="s">
        <v>225</v>
      </c>
      <c r="C40" s="9">
        <v>38457</v>
      </c>
      <c r="D40" s="8"/>
      <c r="E40" s="8"/>
      <c r="F40" s="8"/>
      <c r="G40" s="41">
        <v>90</v>
      </c>
      <c r="H40" s="41">
        <f>90-35</f>
        <v>55</v>
      </c>
      <c r="I40" s="58">
        <v>35</v>
      </c>
      <c r="J40" s="72"/>
      <c r="K40" s="8"/>
      <c r="L40" s="8"/>
      <c r="M40" s="48">
        <f>G40-(180/PI())*ACOS(Faro!H67)</f>
        <v>1.7188734111755366E-2</v>
      </c>
      <c r="N40" s="48">
        <f>H40-(180/PI())*ACOS(Faro!I67)</f>
        <v>5.0625494397955606E-2</v>
      </c>
      <c r="O40" s="69">
        <f>I40-(180/PI())*ACOS(Faro!J67)</f>
        <v>-4.513029369838506E-2</v>
      </c>
    </row>
    <row r="41" spans="1:15">
      <c r="A41" s="8">
        <v>2</v>
      </c>
      <c r="B41" s="8" t="s">
        <v>238</v>
      </c>
      <c r="C41" s="45">
        <v>38485</v>
      </c>
      <c r="D41" s="8"/>
      <c r="E41" s="8"/>
      <c r="F41" s="8"/>
      <c r="G41" s="41">
        <v>90</v>
      </c>
      <c r="H41" s="41">
        <f t="shared" ref="H41:H43" si="0">90-35</f>
        <v>55</v>
      </c>
      <c r="I41" s="58">
        <v>35</v>
      </c>
      <c r="J41" s="72"/>
      <c r="K41" s="8"/>
      <c r="L41" s="8"/>
      <c r="M41" s="48">
        <f>G41-(180/PI())*ACOS(Faro!H68)</f>
        <v>5.7295779608637076E-3</v>
      </c>
      <c r="N41" s="48">
        <f>H41-(180/PI())*ACOS(Faro!I68)</f>
        <v>5.0625494397955606E-2</v>
      </c>
      <c r="O41" s="69">
        <f>I41-(180/PI())*ACOS(Faro!J68)</f>
        <v>-5.5107048366004108E-2</v>
      </c>
    </row>
    <row r="42" spans="1:15">
      <c r="A42" s="8">
        <v>3</v>
      </c>
      <c r="B42" s="8" t="s">
        <v>238</v>
      </c>
      <c r="C42" s="9">
        <v>38486</v>
      </c>
      <c r="D42" s="8"/>
      <c r="E42" s="8"/>
      <c r="F42" s="8"/>
      <c r="G42" s="41">
        <v>90</v>
      </c>
      <c r="H42" s="41">
        <f t="shared" si="0"/>
        <v>55</v>
      </c>
      <c r="I42" s="58">
        <v>35</v>
      </c>
      <c r="J42" s="72"/>
      <c r="K42" s="8"/>
      <c r="L42" s="8"/>
      <c r="M42" s="48">
        <f>G42-(180/PI())*ACOS(Faro!H69)</f>
        <v>2.8647890950196597E-2</v>
      </c>
      <c r="N42" s="48">
        <f>H42-(180/PI())*ACOS(Faro!I69)</f>
        <v>3.6628981516962256E-2</v>
      </c>
      <c r="O42" s="69">
        <f>I42-(180/PI())*ACOS(Faro!J69)</f>
        <v>-3.5151061556462082E-2</v>
      </c>
    </row>
    <row r="43" spans="1:15">
      <c r="A43" s="8">
        <v>4</v>
      </c>
      <c r="B43" s="8" t="s">
        <v>565</v>
      </c>
      <c r="C43" s="9">
        <v>38499</v>
      </c>
      <c r="D43" s="8"/>
      <c r="E43" s="8"/>
      <c r="F43" s="8"/>
      <c r="G43" s="41">
        <v>90</v>
      </c>
      <c r="H43" s="41">
        <f t="shared" si="0"/>
        <v>55</v>
      </c>
      <c r="I43" s="58">
        <v>35</v>
      </c>
      <c r="J43" s="72"/>
      <c r="K43" s="8"/>
      <c r="L43" s="8"/>
      <c r="M43" s="48">
        <f>G43-(180/PI())*ACOS(Faro!H70)</f>
        <v>2.291831241639386E-2</v>
      </c>
      <c r="N43" s="48">
        <f>H43-(180/PI())*ACOS(Faro!I70)</f>
        <v>4.3626938208639388E-2</v>
      </c>
      <c r="O43" s="69">
        <f>I43-(180/PI())*ACOS(Faro!J70)</f>
        <v>-4.513029369838506E-2</v>
      </c>
    </row>
    <row r="44" spans="1:15">
      <c r="A44" s="8"/>
      <c r="B44" s="8"/>
      <c r="C44" s="8"/>
      <c r="D44" s="8"/>
      <c r="E44" s="8"/>
      <c r="F44" s="8"/>
      <c r="G44" s="8"/>
      <c r="H44" s="8"/>
      <c r="I44" s="12"/>
      <c r="J44" s="72"/>
      <c r="K44" s="8"/>
      <c r="L44" s="8"/>
      <c r="M44" s="52"/>
      <c r="N44" s="52"/>
      <c r="O44" s="71"/>
    </row>
    <row r="45" spans="1:15">
      <c r="A45" s="8">
        <v>1</v>
      </c>
      <c r="B45" s="46" t="s">
        <v>450</v>
      </c>
      <c r="C45" s="9">
        <v>38457</v>
      </c>
      <c r="D45" s="41">
        <v>10.828799999999999</v>
      </c>
      <c r="E45" s="41">
        <v>13.768000000000001</v>
      </c>
      <c r="F45" s="41">
        <v>5.3136000000000001</v>
      </c>
      <c r="G45" s="8"/>
      <c r="H45" s="8"/>
      <c r="I45" s="12"/>
      <c r="J45" s="68">
        <f>D45-Faro!E72</f>
        <v>-4.7000000000014808E-3</v>
      </c>
      <c r="K45" s="48">
        <f>E45-Faro!F72</f>
        <v>-7.0000000000014495E-4</v>
      </c>
      <c r="L45" s="48">
        <f>F45-Faro!G72</f>
        <v>6.0000000000037801E-4</v>
      </c>
      <c r="M45" s="8"/>
      <c r="N45" s="8"/>
      <c r="O45" s="73"/>
    </row>
    <row r="46" spans="1:15">
      <c r="A46" s="8">
        <v>2</v>
      </c>
      <c r="B46" s="8" t="s">
        <v>451</v>
      </c>
      <c r="C46" s="39">
        <v>38485</v>
      </c>
      <c r="D46" s="41">
        <v>10.828799999999999</v>
      </c>
      <c r="E46" s="41">
        <v>13.768000000000001</v>
      </c>
      <c r="F46" s="41">
        <v>5.3136000000000001</v>
      </c>
      <c r="G46" s="8"/>
      <c r="H46" s="8"/>
      <c r="I46" s="12"/>
      <c r="J46" s="68">
        <f>D46-Faro!E73</f>
        <v>7.0000000000014495E-4</v>
      </c>
      <c r="K46" s="43">
        <f>E46-Faro!F73</f>
        <v>2.8999999999999915E-2</v>
      </c>
      <c r="L46" s="43">
        <f>F46-Faro!G73</f>
        <v>-1.5799999999999592E-2</v>
      </c>
      <c r="M46" s="8"/>
      <c r="N46" s="8"/>
      <c r="O46" s="73"/>
    </row>
    <row r="47" spans="1:15">
      <c r="A47" s="8">
        <v>3</v>
      </c>
      <c r="B47" s="8" t="s">
        <v>451</v>
      </c>
      <c r="C47" s="9">
        <v>38486</v>
      </c>
      <c r="D47" s="41">
        <v>10.828799999999999</v>
      </c>
      <c r="E47" s="41">
        <v>13.768000000000001</v>
      </c>
      <c r="F47" s="41">
        <v>5.3136000000000001</v>
      </c>
      <c r="G47" s="8"/>
      <c r="H47" s="8"/>
      <c r="I47" s="12"/>
      <c r="J47" s="68">
        <f>D47-Faro!E74</f>
        <v>-4.4000000000004036E-3</v>
      </c>
      <c r="K47" s="48">
        <f>E47-Faro!F74</f>
        <v>-1.3999999999985135E-3</v>
      </c>
      <c r="L47" s="48">
        <f>F47-Faro!G74</f>
        <v>-2.8999999999994586E-3</v>
      </c>
      <c r="M47" s="8"/>
      <c r="N47" s="8"/>
      <c r="O47" s="73"/>
    </row>
    <row r="48" spans="1:15">
      <c r="A48" s="8">
        <v>4</v>
      </c>
      <c r="B48" s="8" t="s">
        <v>566</v>
      </c>
      <c r="C48" s="9">
        <v>38499</v>
      </c>
      <c r="D48" s="41">
        <v>10.828799999999999</v>
      </c>
      <c r="E48" s="41">
        <v>13.768000000000001</v>
      </c>
      <c r="F48" s="41">
        <v>5.3136000000000001</v>
      </c>
      <c r="G48" s="8"/>
      <c r="H48" s="8"/>
      <c r="I48" s="12"/>
      <c r="J48" s="68">
        <f>D48-Faro!E75</f>
        <v>-5.2000000000003155E-3</v>
      </c>
      <c r="K48" s="48">
        <f>E48-Faro!F75</f>
        <v>-1.9999999999953388E-4</v>
      </c>
      <c r="L48" s="48">
        <f>F48-Faro!G75</f>
        <v>-2.3999999999997357E-3</v>
      </c>
      <c r="M48" s="8"/>
      <c r="N48" s="8"/>
      <c r="O48" s="73"/>
    </row>
    <row r="49" spans="1:15">
      <c r="A49" s="8"/>
      <c r="B49" s="8"/>
      <c r="C49" s="8"/>
      <c r="D49" s="8"/>
      <c r="E49" s="8"/>
      <c r="F49" s="8"/>
      <c r="G49" s="8"/>
      <c r="H49" s="8"/>
      <c r="I49" s="12"/>
      <c r="J49" s="70"/>
      <c r="K49" s="52"/>
      <c r="L49" s="52"/>
      <c r="M49" s="8"/>
      <c r="N49" s="8"/>
      <c r="O49" s="73"/>
    </row>
    <row r="50" spans="1:15">
      <c r="A50" s="8">
        <v>1</v>
      </c>
      <c r="B50" s="46" t="s">
        <v>453</v>
      </c>
      <c r="C50" s="9">
        <v>38457</v>
      </c>
      <c r="D50" s="41">
        <v>10.828799999999999</v>
      </c>
      <c r="E50" s="8"/>
      <c r="F50" s="8"/>
      <c r="G50" s="8"/>
      <c r="H50" s="8"/>
      <c r="I50" s="12"/>
      <c r="J50" s="68">
        <f>D50-Faro!E77</f>
        <v>-1.900000000000901E-3</v>
      </c>
      <c r="K50" s="8"/>
      <c r="L50" s="8"/>
      <c r="M50" s="8"/>
      <c r="N50" s="8"/>
      <c r="O50" s="73"/>
    </row>
    <row r="51" spans="1:15">
      <c r="A51" s="8">
        <v>2</v>
      </c>
      <c r="B51" s="8" t="s">
        <v>452</v>
      </c>
      <c r="C51" s="39">
        <v>38485</v>
      </c>
      <c r="D51" s="41">
        <v>10.828799999999999</v>
      </c>
      <c r="E51" s="8"/>
      <c r="F51" s="8"/>
      <c r="G51" s="8"/>
      <c r="H51" s="8"/>
      <c r="I51" s="12"/>
      <c r="J51" s="74">
        <f>D51-Faro!E78</f>
        <v>2.2000000000002018E-3</v>
      </c>
      <c r="K51" s="8"/>
      <c r="L51" s="8"/>
      <c r="M51" s="8"/>
      <c r="N51" s="8"/>
      <c r="O51" s="73"/>
    </row>
    <row r="52" spans="1:15">
      <c r="A52" s="8">
        <v>3</v>
      </c>
      <c r="B52" s="8" t="s">
        <v>452</v>
      </c>
      <c r="C52" s="9">
        <v>38486</v>
      </c>
      <c r="D52" s="41">
        <v>10.828799999999999</v>
      </c>
      <c r="E52" s="8"/>
      <c r="F52" s="8"/>
      <c r="G52" s="8"/>
      <c r="H52" s="8"/>
      <c r="I52" s="12"/>
      <c r="J52" s="68">
        <f>D52-Faro!E79</f>
        <v>-2.7000000000008129E-3</v>
      </c>
      <c r="K52" s="8"/>
      <c r="L52" s="8"/>
      <c r="M52" s="8"/>
      <c r="N52" s="8"/>
      <c r="O52" s="73"/>
    </row>
    <row r="53" spans="1:15">
      <c r="A53" s="8">
        <v>4</v>
      </c>
      <c r="B53" s="8" t="s">
        <v>569</v>
      </c>
      <c r="C53" s="9">
        <v>38499</v>
      </c>
      <c r="D53" s="41">
        <v>10.828799999999999</v>
      </c>
      <c r="E53" s="8"/>
      <c r="F53" s="8"/>
      <c r="G53" s="8"/>
      <c r="H53" s="8"/>
      <c r="I53" s="12"/>
      <c r="J53" s="68">
        <f>D53-Faro!E80</f>
        <v>-2.7000000000008129E-3</v>
      </c>
      <c r="K53" s="8"/>
      <c r="L53" s="8"/>
      <c r="M53" s="8"/>
      <c r="N53" s="8"/>
      <c r="O53" s="73"/>
    </row>
    <row r="54" spans="1:15">
      <c r="A54" s="8"/>
      <c r="B54" s="8"/>
      <c r="C54" s="8"/>
      <c r="D54" s="8"/>
      <c r="E54" s="8"/>
      <c r="F54" s="8"/>
      <c r="G54" s="8"/>
      <c r="H54" s="8"/>
      <c r="I54" s="12"/>
      <c r="J54" s="70"/>
      <c r="K54" s="8"/>
      <c r="L54" s="8"/>
      <c r="M54" s="8"/>
      <c r="N54" s="8"/>
      <c r="O54" s="73"/>
    </row>
    <row r="55" spans="1:15">
      <c r="A55" s="8">
        <v>1</v>
      </c>
      <c r="B55" s="47" t="s">
        <v>171</v>
      </c>
      <c r="C55" s="9">
        <v>38507</v>
      </c>
      <c r="D55" s="8">
        <v>9.8389000000000006</v>
      </c>
      <c r="E55" s="8">
        <v>20.465199999999999</v>
      </c>
      <c r="F55" s="8">
        <v>2.9500999999999999</v>
      </c>
      <c r="G55" s="53">
        <f>180-70</f>
        <v>110</v>
      </c>
      <c r="H55" s="53">
        <f>180-57.3854</f>
        <v>122.6146</v>
      </c>
      <c r="I55" s="59">
        <f>180-39.6685</f>
        <v>140.33150000000001</v>
      </c>
      <c r="J55" s="72">
        <f>D55-Faro!E88</f>
        <v>-2.4999999999995026E-3</v>
      </c>
      <c r="K55" s="8">
        <f>E55-Faro!F88</f>
        <v>1.1700000000001154E-2</v>
      </c>
      <c r="L55" s="8">
        <f>F55-Faro!G88</f>
        <v>-1.9600000000000062E-2</v>
      </c>
      <c r="M55" s="48">
        <f>G55-(180/PI())*ACOS(Faro!H84)</f>
        <v>-9.0257057679735908E-2</v>
      </c>
      <c r="N55" s="48">
        <f>H55-(180/PI())*ACOS(Faro!I84)</f>
        <v>-4.8618882337834179E-2</v>
      </c>
      <c r="O55" s="69">
        <f>I55-(180/PI())*ACOS(Faro!J84)</f>
        <v>0.10316400317481111</v>
      </c>
    </row>
    <row r="56" spans="1:15">
      <c r="A56" s="8">
        <v>2</v>
      </c>
      <c r="B56" s="8" t="s">
        <v>170</v>
      </c>
      <c r="C56" s="9">
        <v>38507</v>
      </c>
      <c r="D56" s="8">
        <v>9.8389000000000006</v>
      </c>
      <c r="E56" s="8">
        <v>20.465199999999999</v>
      </c>
      <c r="F56" s="8">
        <v>2.9500999999999999</v>
      </c>
      <c r="G56" s="53">
        <f>180-70</f>
        <v>110</v>
      </c>
      <c r="H56" s="53">
        <f>180-57.3854</f>
        <v>122.6146</v>
      </c>
      <c r="I56" s="59">
        <f>180-39.6685</f>
        <v>140.33150000000001</v>
      </c>
      <c r="J56" s="72">
        <f>D56-Faro!E89</f>
        <v>-2.6999999999990365E-3</v>
      </c>
      <c r="K56" s="8">
        <f>E56-Faro!F89</f>
        <v>1.1800000000000921E-2</v>
      </c>
      <c r="L56" s="8">
        <f>F56-Faro!G89</f>
        <v>-1.9600000000000062E-2</v>
      </c>
      <c r="M56" s="48">
        <f>G56-(180/PI())*ACOS(Faro!H85)</f>
        <v>-8.4156381464623564E-2</v>
      </c>
      <c r="N56" s="48">
        <f>H56-(180/PI())*ACOS(Faro!I85)</f>
        <v>-4.1813264531867844E-2</v>
      </c>
      <c r="O56" s="69">
        <f>I56-(180/PI())*ACOS(Faro!J85)</f>
        <v>9.4206913264514469E-2</v>
      </c>
    </row>
    <row r="57" spans="1:15">
      <c r="A57" s="8">
        <v>3</v>
      </c>
      <c r="B57" s="8" t="s">
        <v>9</v>
      </c>
      <c r="C57" s="9">
        <v>38507</v>
      </c>
      <c r="D57" s="8">
        <v>9.8389000000000006</v>
      </c>
      <c r="E57" s="8">
        <v>20.465199999999999</v>
      </c>
      <c r="F57" s="8">
        <v>2.9500999999999999</v>
      </c>
      <c r="G57" s="53">
        <f>180-70</f>
        <v>110</v>
      </c>
      <c r="H57" s="53">
        <f>180-57.3854</f>
        <v>122.6146</v>
      </c>
      <c r="I57" s="59">
        <f>180-39.6685</f>
        <v>140.33150000000001</v>
      </c>
      <c r="J57" s="72">
        <f>D57-Faro!E90</f>
        <v>-2.9999999999930083E-4</v>
      </c>
      <c r="K57" s="8">
        <f>E57-Faro!F90</f>
        <v>1.2499999999999289E-2</v>
      </c>
      <c r="L57" s="8">
        <f>F57-Faro!G90</f>
        <v>-1.7700000000000049E-2</v>
      </c>
      <c r="M57" s="48"/>
      <c r="N57" s="48"/>
      <c r="O57" s="69"/>
    </row>
    <row r="58" spans="1:15">
      <c r="A58" s="8">
        <v>3</v>
      </c>
      <c r="B58" s="8" t="s">
        <v>8</v>
      </c>
      <c r="C58" s="9">
        <v>38594</v>
      </c>
      <c r="D58" s="8">
        <v>9.8389000000000006</v>
      </c>
      <c r="E58" s="8">
        <v>20.465199999999999</v>
      </c>
      <c r="F58" s="8">
        <v>2.9500999999999999</v>
      </c>
      <c r="G58" s="53">
        <f>180-70</f>
        <v>110</v>
      </c>
      <c r="H58" s="53">
        <f>180-57.3854</f>
        <v>122.6146</v>
      </c>
      <c r="I58" s="59">
        <f>180-39.6685</f>
        <v>140.33150000000001</v>
      </c>
      <c r="J58" s="72">
        <f>D58-Faro!E91</f>
        <v>-3.9999999999906777E-4</v>
      </c>
      <c r="K58" s="8">
        <f>E58-Faro!F91</f>
        <v>-3.4999999999989484E-3</v>
      </c>
      <c r="L58" s="8">
        <f>F58-Faro!G91</f>
        <v>-3.6000000000000476E-3</v>
      </c>
      <c r="M58" s="48">
        <f>G58-(180/PI())*ACOS(Faro!H86)</f>
        <v>2.5615271675789586E-2</v>
      </c>
      <c r="N58" s="48">
        <f>H58-(180/PI())*ACOS(Faro!I86)</f>
        <v>5.8115664313902471E-3</v>
      </c>
      <c r="O58" s="69">
        <f>I58-(180/PI())*ACOS(Faro!J86)</f>
        <v>-2.238885302628546E-2</v>
      </c>
    </row>
    <row r="59" spans="1:15">
      <c r="A59" s="8"/>
      <c r="B59" s="8"/>
      <c r="C59" s="9"/>
      <c r="D59" s="8"/>
      <c r="E59" s="8"/>
      <c r="F59" s="8"/>
      <c r="G59" s="8"/>
      <c r="H59" s="8"/>
      <c r="I59" s="12"/>
      <c r="J59" s="72"/>
      <c r="K59" s="8"/>
      <c r="L59" s="8"/>
      <c r="M59" s="52"/>
      <c r="N59" s="52"/>
      <c r="O59" s="71"/>
    </row>
    <row r="60" spans="1:15">
      <c r="A60" s="8">
        <v>1</v>
      </c>
      <c r="B60" s="47" t="s">
        <v>173</v>
      </c>
      <c r="C60" s="9">
        <v>38507</v>
      </c>
      <c r="D60" s="8">
        <v>9.8393999999999995</v>
      </c>
      <c r="E60" s="8">
        <v>20.471800000000002</v>
      </c>
      <c r="F60" s="8">
        <v>2.9594999999999998</v>
      </c>
      <c r="G60" s="35">
        <f>180-47.3858</f>
        <v>132.61419999999998</v>
      </c>
      <c r="H60" s="35">
        <f>180-65.032</f>
        <v>114.968</v>
      </c>
      <c r="I60" s="60">
        <f>180-52.9266</f>
        <v>127.07339999999999</v>
      </c>
      <c r="J60" s="72">
        <f>D60-Faro!E97</f>
        <v>-7.380000000000031E-2</v>
      </c>
      <c r="K60" s="8">
        <f>E60-Faro!F97</f>
        <v>1.1300000000002086E-2</v>
      </c>
      <c r="L60" s="8">
        <f>F60-Faro!G97</f>
        <v>8.8999999999996859E-3</v>
      </c>
      <c r="M60" s="48">
        <f>G60-(180/PI())*ACOS(Faro!H93)</f>
        <v>1.0621621688014216</v>
      </c>
      <c r="N60" s="48">
        <f>H60-(180/PI())*ACOS(Faro!I93)</f>
        <v>-0.42342920818620655</v>
      </c>
      <c r="O60" s="69">
        <f>I60-(180/PI())*ACOS(Faro!J93)</f>
        <v>-0.75509885390202669</v>
      </c>
    </row>
    <row r="61" spans="1:15">
      <c r="A61" s="8">
        <v>2</v>
      </c>
      <c r="B61" s="8" t="s">
        <v>172</v>
      </c>
      <c r="C61" s="9">
        <v>38507</v>
      </c>
      <c r="D61" s="8">
        <v>9.8393999999999995</v>
      </c>
      <c r="E61" s="8">
        <v>20.471800000000002</v>
      </c>
      <c r="F61" s="8">
        <v>2.9594999999999998</v>
      </c>
      <c r="G61" s="35">
        <f>180-47.3858</f>
        <v>132.61419999999998</v>
      </c>
      <c r="H61" s="35">
        <f>180-65.032</f>
        <v>114.968</v>
      </c>
      <c r="I61" s="60">
        <f>180-52.9266</f>
        <v>127.07339999999999</v>
      </c>
      <c r="J61" s="72">
        <f>D61-Faro!E98</f>
        <v>-7.1799999999999642E-2</v>
      </c>
      <c r="K61" s="8">
        <f>E61-Faro!F98</f>
        <v>1.1700000000001154E-2</v>
      </c>
      <c r="L61" s="8">
        <f>F61-Faro!G98</f>
        <v>1.0499999999999954E-2</v>
      </c>
      <c r="M61" s="48">
        <f>G61-(180/PI())*ACOS(Faro!H94)</f>
        <v>1.0621621688014216</v>
      </c>
      <c r="N61" s="48">
        <f>H61-(180/PI())*ACOS(Faro!I94)</f>
        <v>-0.42977161686341958</v>
      </c>
      <c r="O61" s="69">
        <f>I61-(180/PI())*ACOS(Faro!J94)</f>
        <v>-0.75509885390202669</v>
      </c>
    </row>
    <row r="62" spans="1:15">
      <c r="A62" s="8">
        <v>3</v>
      </c>
      <c r="B62" s="8" t="s">
        <v>10</v>
      </c>
      <c r="C62" s="9">
        <v>38594</v>
      </c>
      <c r="D62" s="8">
        <v>9.8393999999999995</v>
      </c>
      <c r="E62" s="8">
        <v>20.471800000000002</v>
      </c>
      <c r="F62" s="8">
        <v>2.9594999999999998</v>
      </c>
      <c r="G62" s="35">
        <f>180-47.3858</f>
        <v>132.61419999999998</v>
      </c>
      <c r="H62" s="35">
        <f>180-65.032</f>
        <v>114.968</v>
      </c>
      <c r="I62" s="60">
        <f>180-52.9266</f>
        <v>127.07339999999999</v>
      </c>
      <c r="J62" s="72">
        <f>D62-Faro!E99</f>
        <v>-2.5600000000000733E-2</v>
      </c>
      <c r="K62" s="8">
        <f>E62-Faro!F99</f>
        <v>-2.6999999999972601E-3</v>
      </c>
      <c r="L62" s="8">
        <f>F62-Faro!G99</f>
        <v>1.639999999999997E-2</v>
      </c>
      <c r="M62" s="48">
        <f>G62-(180/PI())*ACOS(Faro!H95)</f>
        <v>-0.10453956625534033</v>
      </c>
      <c r="N62" s="48">
        <f>H62-(180/PI())*ACOS(Faro!I95)</f>
        <v>3.2356544529008602E-2</v>
      </c>
      <c r="O62" s="69">
        <f>I62-(180/PI())*ACOS(Faro!J95)</f>
        <v>8.8824645649694389E-2</v>
      </c>
    </row>
    <row r="63" spans="1:15">
      <c r="A63" s="8"/>
      <c r="B63" s="8"/>
      <c r="C63" s="8"/>
      <c r="D63" s="8"/>
      <c r="E63" s="8"/>
      <c r="F63" s="8"/>
      <c r="G63" s="8"/>
      <c r="H63" s="8"/>
      <c r="I63" s="12"/>
      <c r="J63" s="72"/>
      <c r="K63" s="8"/>
      <c r="L63" s="8"/>
      <c r="M63" s="52"/>
      <c r="N63" s="52"/>
      <c r="O63" s="71"/>
    </row>
    <row r="64" spans="1:15">
      <c r="A64" s="8"/>
      <c r="B64" s="7" t="s">
        <v>229</v>
      </c>
      <c r="C64" s="8"/>
      <c r="D64" s="8"/>
      <c r="E64" s="8"/>
      <c r="F64" s="8"/>
      <c r="G64" s="8"/>
      <c r="H64" s="8"/>
      <c r="I64" s="12"/>
      <c r="J64" s="72"/>
      <c r="K64" s="8"/>
      <c r="L64" s="8"/>
      <c r="M64" s="8"/>
      <c r="N64" s="8"/>
      <c r="O64" s="73"/>
    </row>
    <row r="65" spans="1:15">
      <c r="A65" s="8"/>
      <c r="B65" s="8"/>
      <c r="C65" s="8"/>
      <c r="D65" s="8"/>
      <c r="E65" s="8"/>
      <c r="F65" s="8"/>
      <c r="G65" s="8"/>
      <c r="H65" s="8"/>
      <c r="I65" s="12"/>
      <c r="J65" s="72"/>
      <c r="K65" s="8"/>
      <c r="L65" s="8"/>
      <c r="M65" s="8"/>
      <c r="N65" s="8"/>
      <c r="O65" s="73"/>
    </row>
    <row r="66" spans="1:15">
      <c r="A66" s="8"/>
      <c r="B66" s="8"/>
      <c r="C66" s="8"/>
      <c r="D66" s="8"/>
      <c r="E66" s="8"/>
      <c r="F66" s="8"/>
      <c r="G66" s="8"/>
      <c r="H66" s="8"/>
      <c r="I66" s="12"/>
      <c r="J66" s="72"/>
      <c r="K66" s="8"/>
      <c r="L66" s="8"/>
      <c r="M66" s="8"/>
      <c r="N66" s="8"/>
      <c r="O66" s="73"/>
    </row>
    <row r="67" spans="1:15" ht="14" thickBot="1">
      <c r="A67" s="8"/>
      <c r="B67" s="8"/>
      <c r="C67" s="8"/>
      <c r="D67" s="8"/>
      <c r="E67" s="8"/>
      <c r="F67" s="8"/>
      <c r="G67" s="8"/>
      <c r="H67" s="8"/>
      <c r="I67" s="12"/>
      <c r="J67" s="75"/>
      <c r="K67" s="76"/>
      <c r="L67" s="76"/>
      <c r="M67" s="76"/>
      <c r="N67" s="76"/>
      <c r="O67" s="77"/>
    </row>
  </sheetData>
  <sheetCalcPr fullCalcOnLoad="1"/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L48"/>
  <sheetViews>
    <sheetView workbookViewId="0"/>
  </sheetViews>
  <sheetFormatPr baseColWidth="10" defaultRowHeight="13"/>
  <cols>
    <col min="1" max="1" width="31.42578125" bestFit="1" customWidth="1"/>
    <col min="2" max="2" width="8" bestFit="1" customWidth="1"/>
    <col min="3" max="4" width="8.7109375" bestFit="1" customWidth="1"/>
    <col min="5" max="6" width="8" bestFit="1" customWidth="1"/>
    <col min="7" max="7" width="8.7109375" bestFit="1" customWidth="1"/>
    <col min="8" max="8" width="8" bestFit="1" customWidth="1"/>
    <col min="9" max="10" width="8.7109375" bestFit="1" customWidth="1"/>
    <col min="11" max="12" width="7.7109375" bestFit="1" customWidth="1"/>
    <col min="13" max="13" width="7" bestFit="1" customWidth="1"/>
    <col min="14" max="14" width="8.42578125" bestFit="1" customWidth="1"/>
    <col min="15" max="15" width="9" bestFit="1" customWidth="1"/>
    <col min="16" max="16" width="8" bestFit="1" customWidth="1"/>
    <col min="17" max="17" width="7.7109375" bestFit="1" customWidth="1"/>
    <col min="18" max="18" width="12.85546875" bestFit="1" customWidth="1"/>
    <col min="19" max="19" width="10.28515625" bestFit="1" customWidth="1"/>
    <col min="20" max="20" width="8.85546875" bestFit="1" customWidth="1"/>
    <col min="21" max="21" width="8.7109375" bestFit="1" customWidth="1"/>
    <col min="22" max="22" width="8.85546875" bestFit="1" customWidth="1"/>
    <col min="23" max="23" width="10.28515625" bestFit="1" customWidth="1"/>
    <col min="24" max="24" width="10.5703125" bestFit="1" customWidth="1"/>
    <col min="25" max="25" width="12.85546875" bestFit="1" customWidth="1"/>
    <col min="26" max="26" width="10.42578125" bestFit="1" customWidth="1"/>
    <col min="27" max="27" width="12" bestFit="1" customWidth="1"/>
    <col min="28" max="28" width="11.5703125" bestFit="1" customWidth="1"/>
    <col min="30" max="30" width="11.28515625" bestFit="1" customWidth="1"/>
    <col min="31" max="31" width="8.28515625" bestFit="1" customWidth="1"/>
    <col min="32" max="32" width="8.140625" bestFit="1" customWidth="1"/>
    <col min="33" max="33" width="8.28515625" bestFit="1" customWidth="1"/>
    <col min="34" max="35" width="9.7109375" bestFit="1" customWidth="1"/>
    <col min="36" max="37" width="9.85546875" bestFit="1" customWidth="1"/>
    <col min="38" max="38" width="10.140625" bestFit="1" customWidth="1"/>
    <col min="39" max="39" width="11" bestFit="1" customWidth="1"/>
    <col min="40" max="40" width="10.140625" bestFit="1" customWidth="1"/>
    <col min="42" max="42" width="9.5703125" bestFit="1" customWidth="1"/>
    <col min="43" max="43" width="8" bestFit="1" customWidth="1"/>
    <col min="44" max="45" width="8.140625" bestFit="1" customWidth="1"/>
    <col min="46" max="46" width="8.28515625" bestFit="1" customWidth="1"/>
    <col min="47" max="47" width="9.28515625" bestFit="1" customWidth="1"/>
    <col min="48" max="48" width="8" bestFit="1" customWidth="1"/>
    <col min="49" max="49" width="7.85546875" bestFit="1" customWidth="1"/>
    <col min="50" max="50" width="8" bestFit="1" customWidth="1"/>
    <col min="51" max="51" width="9.42578125" bestFit="1" customWidth="1"/>
    <col min="52" max="52" width="9.7109375" bestFit="1" customWidth="1"/>
    <col min="53" max="54" width="9.5703125" bestFit="1" customWidth="1"/>
    <col min="55" max="55" width="9.7109375" bestFit="1" customWidth="1"/>
    <col min="56" max="56" width="8.42578125" bestFit="1" customWidth="1"/>
    <col min="57" max="57" width="8.28515625" bestFit="1" customWidth="1"/>
    <col min="58" max="58" width="8.42578125" bestFit="1" customWidth="1"/>
    <col min="59" max="59" width="10.140625" bestFit="1" customWidth="1"/>
    <col min="60" max="60" width="11.140625" bestFit="1" customWidth="1"/>
    <col min="61" max="62" width="10" bestFit="1" customWidth="1"/>
    <col min="63" max="63" width="10.140625" bestFit="1" customWidth="1"/>
    <col min="64" max="64" width="9.7109375" bestFit="1" customWidth="1"/>
    <col min="65" max="65" width="10.28515625" bestFit="1" customWidth="1"/>
    <col min="66" max="66" width="10.85546875" bestFit="1" customWidth="1"/>
    <col min="67" max="67" width="8.42578125" bestFit="1" customWidth="1"/>
    <col min="68" max="68" width="8.28515625" bestFit="1" customWidth="1"/>
    <col min="69" max="69" width="8.42578125" bestFit="1" customWidth="1"/>
    <col min="70" max="70" width="10.140625" bestFit="1" customWidth="1"/>
    <col min="71" max="72" width="10" bestFit="1" customWidth="1"/>
    <col min="73" max="73" width="10.140625" bestFit="1" customWidth="1"/>
    <col min="74" max="74" width="9.7109375" bestFit="1" customWidth="1"/>
    <col min="75" max="75" width="6" bestFit="1" customWidth="1"/>
    <col min="76" max="76" width="6.85546875" bestFit="1" customWidth="1"/>
    <col min="77" max="77" width="8" bestFit="1" customWidth="1"/>
    <col min="78" max="78" width="10.5703125" bestFit="1" customWidth="1"/>
    <col min="79" max="79" width="11.140625" bestFit="1" customWidth="1"/>
    <col min="80" max="80" width="10.28515625" bestFit="1" customWidth="1"/>
    <col min="81" max="81" width="8" bestFit="1" customWidth="1"/>
    <col min="82" max="82" width="10.42578125" bestFit="1" customWidth="1"/>
    <col min="83" max="83" width="10.85546875" bestFit="1" customWidth="1"/>
    <col min="84" max="84" width="10.28515625" bestFit="1" customWidth="1"/>
    <col min="85" max="85" width="4.7109375" bestFit="1" customWidth="1"/>
    <col min="86" max="86" width="4.140625" bestFit="1" customWidth="1"/>
    <col min="87" max="88" width="12.7109375" bestFit="1" customWidth="1"/>
    <col min="89" max="89" width="12.140625" bestFit="1" customWidth="1"/>
    <col min="90" max="90" width="8" bestFit="1" customWidth="1"/>
  </cols>
  <sheetData>
    <row r="1" spans="1:90">
      <c r="A1" s="1" t="s">
        <v>130</v>
      </c>
    </row>
    <row r="4" spans="1:90">
      <c r="A4" t="s">
        <v>174</v>
      </c>
    </row>
    <row r="5" spans="1:90">
      <c r="A5" t="s">
        <v>175</v>
      </c>
    </row>
    <row r="6" spans="1:90">
      <c r="A6" t="s">
        <v>176</v>
      </c>
    </row>
    <row r="7" spans="1:90">
      <c r="A7" t="s">
        <v>177</v>
      </c>
    </row>
    <row r="8" spans="1:90">
      <c r="A8" t="s">
        <v>178</v>
      </c>
    </row>
    <row r="9" spans="1:90">
      <c r="A9" t="s">
        <v>179</v>
      </c>
    </row>
    <row r="10" spans="1:90">
      <c r="A10" t="s">
        <v>180</v>
      </c>
    </row>
    <row r="11" spans="1:90">
      <c r="A11" t="s">
        <v>181</v>
      </c>
    </row>
    <row r="12" spans="1:90">
      <c r="A12" t="s">
        <v>182</v>
      </c>
      <c r="B12" t="s">
        <v>183</v>
      </c>
      <c r="C12" t="s">
        <v>184</v>
      </c>
      <c r="D12" t="s">
        <v>185</v>
      </c>
      <c r="E12" t="s">
        <v>186</v>
      </c>
      <c r="F12" t="s">
        <v>187</v>
      </c>
      <c r="G12" t="s">
        <v>188</v>
      </c>
      <c r="H12" t="s">
        <v>189</v>
      </c>
      <c r="I12" t="s">
        <v>190</v>
      </c>
      <c r="J12" t="s">
        <v>191</v>
      </c>
      <c r="K12" t="s">
        <v>192</v>
      </c>
      <c r="L12" t="s">
        <v>193</v>
      </c>
      <c r="M12" t="s">
        <v>194</v>
      </c>
      <c r="N12" t="s">
        <v>195</v>
      </c>
      <c r="O12" t="s">
        <v>157</v>
      </c>
      <c r="P12" t="s">
        <v>158</v>
      </c>
      <c r="Q12" t="s">
        <v>159</v>
      </c>
      <c r="R12" t="s">
        <v>196</v>
      </c>
      <c r="S12" t="s">
        <v>197</v>
      </c>
      <c r="T12" t="s">
        <v>198</v>
      </c>
      <c r="U12" t="s">
        <v>199</v>
      </c>
      <c r="V12" t="s">
        <v>200</v>
      </c>
      <c r="W12" t="s">
        <v>14</v>
      </c>
      <c r="X12" t="s">
        <v>15</v>
      </c>
      <c r="Y12" t="s">
        <v>16</v>
      </c>
      <c r="Z12" t="s">
        <v>17</v>
      </c>
      <c r="AA12" t="s">
        <v>18</v>
      </c>
      <c r="AB12" t="s">
        <v>19</v>
      </c>
      <c r="AC12" t="s">
        <v>20</v>
      </c>
      <c r="AD12" t="s">
        <v>21</v>
      </c>
      <c r="AE12" t="s">
        <v>22</v>
      </c>
      <c r="AF12" t="s">
        <v>23</v>
      </c>
      <c r="AG12" t="s">
        <v>24</v>
      </c>
      <c r="AH12" t="s">
        <v>25</v>
      </c>
      <c r="AI12" t="s">
        <v>26</v>
      </c>
      <c r="AJ12" t="s">
        <v>332</v>
      </c>
      <c r="AK12" t="s">
        <v>493</v>
      </c>
      <c r="AL12" t="s">
        <v>494</v>
      </c>
      <c r="AM12" t="s">
        <v>688</v>
      </c>
      <c r="AN12" t="s">
        <v>689</v>
      </c>
      <c r="AO12" t="s">
        <v>690</v>
      </c>
      <c r="AP12" t="s">
        <v>691</v>
      </c>
      <c r="AQ12" t="s">
        <v>692</v>
      </c>
      <c r="AR12" t="s">
        <v>693</v>
      </c>
      <c r="AS12" t="s">
        <v>694</v>
      </c>
      <c r="AT12" t="s">
        <v>695</v>
      </c>
      <c r="AU12" t="s">
        <v>696</v>
      </c>
      <c r="AV12" t="s">
        <v>697</v>
      </c>
      <c r="AW12" t="s">
        <v>700</v>
      </c>
      <c r="AX12" t="s">
        <v>701</v>
      </c>
      <c r="AY12" t="s">
        <v>702</v>
      </c>
      <c r="AZ12" t="s">
        <v>703</v>
      </c>
      <c r="BA12" t="s">
        <v>704</v>
      </c>
      <c r="BB12" t="s">
        <v>705</v>
      </c>
      <c r="BC12" t="s">
        <v>706</v>
      </c>
      <c r="BD12" t="s">
        <v>707</v>
      </c>
      <c r="BE12" t="s">
        <v>510</v>
      </c>
      <c r="BF12" t="s">
        <v>511</v>
      </c>
      <c r="BG12" t="s">
        <v>512</v>
      </c>
      <c r="BH12" t="s">
        <v>710</v>
      </c>
      <c r="BI12" t="s">
        <v>711</v>
      </c>
      <c r="BJ12" t="s">
        <v>522</v>
      </c>
      <c r="BK12" t="s">
        <v>523</v>
      </c>
      <c r="BL12" t="s">
        <v>524</v>
      </c>
      <c r="BM12" t="s">
        <v>525</v>
      </c>
      <c r="BN12" t="s">
        <v>526</v>
      </c>
      <c r="BO12" t="s">
        <v>527</v>
      </c>
      <c r="BP12" t="s">
        <v>528</v>
      </c>
      <c r="BQ12" t="s">
        <v>529</v>
      </c>
      <c r="BR12" t="s">
        <v>530</v>
      </c>
      <c r="BS12" t="s">
        <v>531</v>
      </c>
      <c r="BT12" t="s">
        <v>532</v>
      </c>
      <c r="BU12" t="s">
        <v>533</v>
      </c>
      <c r="BV12" t="s">
        <v>534</v>
      </c>
      <c r="BW12" t="s">
        <v>535</v>
      </c>
      <c r="BX12" t="s">
        <v>536</v>
      </c>
      <c r="BY12" t="s">
        <v>537</v>
      </c>
      <c r="BZ12" t="s">
        <v>538</v>
      </c>
      <c r="CA12" t="s">
        <v>539</v>
      </c>
      <c r="CB12" t="s">
        <v>540</v>
      </c>
      <c r="CC12" t="s">
        <v>67</v>
      </c>
      <c r="CD12" t="s">
        <v>68</v>
      </c>
      <c r="CE12" t="s">
        <v>69</v>
      </c>
      <c r="CF12" t="s">
        <v>168</v>
      </c>
      <c r="CG12" t="s">
        <v>169</v>
      </c>
      <c r="CH12" t="s">
        <v>254</v>
      </c>
      <c r="CI12" t="s">
        <v>255</v>
      </c>
      <c r="CJ12" t="s">
        <v>256</v>
      </c>
      <c r="CK12" t="s">
        <v>257</v>
      </c>
      <c r="CL12" t="s">
        <v>258</v>
      </c>
    </row>
    <row r="14" spans="1:90">
      <c r="A14" t="s">
        <v>417</v>
      </c>
      <c r="P14">
        <v>0</v>
      </c>
      <c r="CC14">
        <v>0</v>
      </c>
      <c r="CG14">
        <v>0</v>
      </c>
      <c r="CH14">
        <v>0</v>
      </c>
      <c r="CI14">
        <v>0.05</v>
      </c>
      <c r="CJ14">
        <v>0</v>
      </c>
      <c r="CK14" t="s">
        <v>418</v>
      </c>
      <c r="CL14" t="s">
        <v>419</v>
      </c>
    </row>
    <row r="15" spans="1:90">
      <c r="A15" t="s">
        <v>420</v>
      </c>
      <c r="B15">
        <v>9.8719999999999999</v>
      </c>
      <c r="C15">
        <v>-7.6307</v>
      </c>
      <c r="D15">
        <v>0</v>
      </c>
      <c r="E15">
        <v>0</v>
      </c>
      <c r="F15">
        <v>0</v>
      </c>
      <c r="G15">
        <v>1</v>
      </c>
      <c r="P15">
        <v>6.9999999999999999E-4</v>
      </c>
      <c r="Q15">
        <v>-8.0000000000000004E-4</v>
      </c>
      <c r="R15">
        <v>33</v>
      </c>
      <c r="S15" t="s">
        <v>421</v>
      </c>
      <c r="AB15">
        <v>1.5E-3</v>
      </c>
      <c r="AM15" t="s">
        <v>418</v>
      </c>
      <c r="AU15">
        <v>1.5E-3</v>
      </c>
      <c r="BH15">
        <v>0.05</v>
      </c>
      <c r="BY15">
        <v>2.9999999999999997E-4</v>
      </c>
      <c r="CC15">
        <v>2.9999999999999997E-4</v>
      </c>
      <c r="CL15" t="s">
        <v>422</v>
      </c>
    </row>
    <row r="16" spans="1:90">
      <c r="A16" t="s">
        <v>423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P16">
        <v>0</v>
      </c>
      <c r="Q16">
        <v>0</v>
      </c>
      <c r="R16">
        <v>5</v>
      </c>
      <c r="S16" t="s">
        <v>424</v>
      </c>
      <c r="AB16">
        <v>0</v>
      </c>
      <c r="AM16" t="s">
        <v>418</v>
      </c>
      <c r="AQ16">
        <v>0.23630000000000001</v>
      </c>
      <c r="AR16">
        <v>0.74229999999999996</v>
      </c>
      <c r="AT16">
        <v>0.1181</v>
      </c>
      <c r="AU16">
        <v>0</v>
      </c>
      <c r="BH16">
        <v>0.05</v>
      </c>
      <c r="BY16">
        <v>0</v>
      </c>
      <c r="CC16">
        <v>0</v>
      </c>
      <c r="CL16" t="s">
        <v>425</v>
      </c>
    </row>
    <row r="17" spans="1:90">
      <c r="A17" t="s">
        <v>253</v>
      </c>
      <c r="B17">
        <v>19.683499999999999</v>
      </c>
      <c r="C17">
        <v>-15.7468</v>
      </c>
      <c r="D17">
        <v>0</v>
      </c>
      <c r="E17">
        <v>0</v>
      </c>
      <c r="F17">
        <v>0</v>
      </c>
      <c r="G17">
        <v>1</v>
      </c>
      <c r="P17">
        <v>2.0000000000000001E-4</v>
      </c>
      <c r="Q17">
        <v>-2.0000000000000001E-4</v>
      </c>
      <c r="R17">
        <v>5</v>
      </c>
      <c r="S17" t="s">
        <v>60</v>
      </c>
      <c r="AB17">
        <v>4.0000000000000002E-4</v>
      </c>
      <c r="AM17" t="s">
        <v>418</v>
      </c>
      <c r="AQ17">
        <v>0.78779999999999994</v>
      </c>
      <c r="AR17">
        <v>2.4748000000000001</v>
      </c>
      <c r="AT17">
        <v>0.39389999999999997</v>
      </c>
      <c r="AU17">
        <v>4.0000000000000002E-4</v>
      </c>
      <c r="BH17">
        <v>0.05</v>
      </c>
      <c r="BY17">
        <v>2.0000000000000001E-4</v>
      </c>
      <c r="CC17">
        <v>2.0000000000000001E-4</v>
      </c>
      <c r="CL17" t="s">
        <v>425</v>
      </c>
    </row>
    <row r="18" spans="1:90">
      <c r="A18" t="s">
        <v>61</v>
      </c>
      <c r="B18">
        <v>0</v>
      </c>
      <c r="C18">
        <v>0</v>
      </c>
      <c r="D18">
        <v>0</v>
      </c>
      <c r="H18">
        <v>19.683499999999999</v>
      </c>
      <c r="I18">
        <v>-15.7468</v>
      </c>
      <c r="J18">
        <v>0</v>
      </c>
      <c r="K18">
        <v>0.78090000000000004</v>
      </c>
      <c r="L18">
        <v>-0.62470000000000003</v>
      </c>
      <c r="M18">
        <v>0</v>
      </c>
      <c r="P18">
        <v>0</v>
      </c>
      <c r="Q18">
        <v>0</v>
      </c>
      <c r="R18">
        <v>0</v>
      </c>
      <c r="S18" t="s">
        <v>62</v>
      </c>
      <c r="AB18">
        <v>0</v>
      </c>
      <c r="AM18" t="s">
        <v>418</v>
      </c>
      <c r="AR18">
        <v>25.2072</v>
      </c>
      <c r="AU18">
        <v>0</v>
      </c>
      <c r="BH18">
        <v>0.05</v>
      </c>
      <c r="BY18">
        <v>0</v>
      </c>
      <c r="CC18">
        <v>0</v>
      </c>
      <c r="CL18" t="s">
        <v>63</v>
      </c>
    </row>
    <row r="19" spans="1:90">
      <c r="A19" t="s">
        <v>64</v>
      </c>
      <c r="B19">
        <v>0</v>
      </c>
      <c r="C19">
        <v>0</v>
      </c>
      <c r="D19">
        <v>0</v>
      </c>
      <c r="E19">
        <v>0</v>
      </c>
      <c r="F19">
        <v>0</v>
      </c>
      <c r="G19">
        <v>1</v>
      </c>
      <c r="S19" t="s">
        <v>62</v>
      </c>
      <c r="CL19" t="s">
        <v>65</v>
      </c>
    </row>
    <row r="20" spans="1:90">
      <c r="A20" t="s">
        <v>66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S20" t="s">
        <v>62</v>
      </c>
      <c r="CL20" t="s">
        <v>65</v>
      </c>
    </row>
    <row r="21" spans="1:90">
      <c r="A21" t="s">
        <v>244</v>
      </c>
      <c r="P21">
        <v>0</v>
      </c>
      <c r="CC21">
        <v>0</v>
      </c>
      <c r="CG21">
        <v>0</v>
      </c>
      <c r="CH21">
        <v>0</v>
      </c>
      <c r="CI21">
        <v>0.05</v>
      </c>
      <c r="CJ21">
        <v>0</v>
      </c>
      <c r="CK21" t="s">
        <v>418</v>
      </c>
      <c r="CL21" t="s">
        <v>419</v>
      </c>
    </row>
    <row r="22" spans="1:90">
      <c r="A22" t="s">
        <v>245</v>
      </c>
      <c r="B22">
        <v>9.7601999999999993</v>
      </c>
      <c r="C22">
        <v>8.7075999999999993</v>
      </c>
      <c r="D22">
        <v>-3.4245999999999999</v>
      </c>
      <c r="E22">
        <v>-2.9999999999999997E-4</v>
      </c>
      <c r="F22">
        <v>1</v>
      </c>
      <c r="G22">
        <v>-5.0000000000000001E-4</v>
      </c>
      <c r="P22">
        <v>5.9999999999999995E-4</v>
      </c>
      <c r="Q22">
        <v>-2.9999999999999997E-4</v>
      </c>
      <c r="R22">
        <v>31</v>
      </c>
      <c r="S22" t="s">
        <v>246</v>
      </c>
      <c r="AB22">
        <v>1E-3</v>
      </c>
      <c r="AM22" t="s">
        <v>418</v>
      </c>
      <c r="AU22">
        <v>1E-3</v>
      </c>
      <c r="BH22">
        <v>0.05</v>
      </c>
      <c r="BY22">
        <v>2.0000000000000001E-4</v>
      </c>
      <c r="CC22">
        <v>2.0000000000000001E-4</v>
      </c>
      <c r="CL22" t="s">
        <v>422</v>
      </c>
    </row>
    <row r="23" spans="1:90">
      <c r="A23" t="s">
        <v>70</v>
      </c>
      <c r="B23">
        <v>9.8445</v>
      </c>
      <c r="C23">
        <v>8.7066999999999997</v>
      </c>
      <c r="D23">
        <v>-5.2606999999999999</v>
      </c>
      <c r="E23">
        <v>-2.9999999999999997E-4</v>
      </c>
      <c r="F23">
        <v>1</v>
      </c>
      <c r="G23">
        <v>-5.0000000000000001E-4</v>
      </c>
      <c r="P23">
        <v>2.0000000000000001E-4</v>
      </c>
      <c r="Q23">
        <v>-2.9999999999999997E-4</v>
      </c>
      <c r="R23">
        <v>10</v>
      </c>
      <c r="S23" t="s">
        <v>71</v>
      </c>
      <c r="AB23">
        <v>5.0000000000000001E-4</v>
      </c>
      <c r="AM23" t="s">
        <v>418</v>
      </c>
      <c r="AQ23">
        <v>0.25009999999999999</v>
      </c>
      <c r="AR23">
        <v>0.78590000000000004</v>
      </c>
      <c r="AT23">
        <v>0.12509999999999999</v>
      </c>
      <c r="AU23">
        <v>5.0000000000000001E-4</v>
      </c>
      <c r="BH23">
        <v>0.05</v>
      </c>
      <c r="BY23">
        <v>1E-4</v>
      </c>
      <c r="CC23">
        <v>1E-4</v>
      </c>
      <c r="CL23" t="s">
        <v>425</v>
      </c>
    </row>
    <row r="24" spans="1:90">
      <c r="A24" t="s">
        <v>72</v>
      </c>
      <c r="B24">
        <v>9.8437000000000001</v>
      </c>
      <c r="C24">
        <v>8.7085000000000008</v>
      </c>
      <c r="D24">
        <v>-1.7605</v>
      </c>
      <c r="E24">
        <v>-2.9999999999999997E-4</v>
      </c>
      <c r="F24">
        <v>1</v>
      </c>
      <c r="G24">
        <v>-5.0000000000000001E-4</v>
      </c>
      <c r="P24">
        <v>2.9999999999999997E-4</v>
      </c>
      <c r="Q24">
        <v>-4.0000000000000002E-4</v>
      </c>
      <c r="R24">
        <v>9</v>
      </c>
      <c r="S24" t="s">
        <v>73</v>
      </c>
      <c r="AB24">
        <v>6.9999999999999999E-4</v>
      </c>
      <c r="AM24" t="s">
        <v>418</v>
      </c>
      <c r="AQ24">
        <v>0.24979999999999999</v>
      </c>
      <c r="AR24">
        <v>0.78469999999999995</v>
      </c>
      <c r="AT24">
        <v>0.1249</v>
      </c>
      <c r="AU24">
        <v>6.9999999999999999E-4</v>
      </c>
      <c r="BH24">
        <v>0.05</v>
      </c>
      <c r="BY24">
        <v>2.0000000000000001E-4</v>
      </c>
      <c r="CC24">
        <v>2.0000000000000001E-4</v>
      </c>
      <c r="CL24" t="s">
        <v>425</v>
      </c>
    </row>
    <row r="25" spans="1:90">
      <c r="A25" t="s">
        <v>74</v>
      </c>
      <c r="B25">
        <v>9.7588000000000008</v>
      </c>
      <c r="C25">
        <v>13.707599999999999</v>
      </c>
      <c r="D25">
        <v>-3.4270999999999998</v>
      </c>
      <c r="E25">
        <v>9.7601999999999993</v>
      </c>
      <c r="F25">
        <v>8.7075999999999993</v>
      </c>
      <c r="G25">
        <v>-3.4245999999999999</v>
      </c>
      <c r="H25">
        <v>9.7601999999999993</v>
      </c>
      <c r="I25">
        <v>8.7075999999999993</v>
      </c>
      <c r="J25">
        <v>1.5753999999999999</v>
      </c>
      <c r="S25" t="s">
        <v>62</v>
      </c>
      <c r="AP25">
        <v>90.028400000000005</v>
      </c>
      <c r="CL25" t="s">
        <v>75</v>
      </c>
    </row>
    <row r="26" spans="1:90">
      <c r="A26" t="s">
        <v>76</v>
      </c>
      <c r="B26">
        <v>9.7588000000000008</v>
      </c>
      <c r="C26">
        <v>13.707599999999999</v>
      </c>
      <c r="D26">
        <v>-3.4270999999999998</v>
      </c>
      <c r="E26">
        <v>9.7601999999999993</v>
      </c>
      <c r="F26">
        <v>8.7075999999999993</v>
      </c>
      <c r="G26">
        <v>-3.4245999999999999</v>
      </c>
      <c r="H26">
        <v>14.760199999999999</v>
      </c>
      <c r="I26">
        <v>8.7075999999999993</v>
      </c>
      <c r="J26">
        <v>-3.4245999999999999</v>
      </c>
      <c r="S26" t="s">
        <v>62</v>
      </c>
      <c r="AP26">
        <v>90.016199999999998</v>
      </c>
      <c r="CL26" t="s">
        <v>75</v>
      </c>
    </row>
    <row r="27" spans="1:90">
      <c r="A27" t="s">
        <v>77</v>
      </c>
      <c r="B27">
        <v>9.7588000000000008</v>
      </c>
      <c r="C27">
        <v>13.707599999999999</v>
      </c>
      <c r="D27">
        <v>-3.4270999999999998</v>
      </c>
      <c r="E27">
        <v>9.7601999999999993</v>
      </c>
      <c r="F27">
        <v>8.7075999999999993</v>
      </c>
      <c r="G27">
        <v>-3.4245999999999999</v>
      </c>
      <c r="H27">
        <v>9.7601999999999993</v>
      </c>
      <c r="I27">
        <v>13.707599999999999</v>
      </c>
      <c r="J27">
        <v>-3.4245999999999999</v>
      </c>
      <c r="S27" t="s">
        <v>62</v>
      </c>
      <c r="AP27">
        <v>3.27E-2</v>
      </c>
      <c r="CL27" t="s">
        <v>75</v>
      </c>
    </row>
    <row r="28" spans="1:90">
      <c r="A28" t="s">
        <v>78</v>
      </c>
      <c r="B28">
        <v>9.8445</v>
      </c>
      <c r="C28">
        <v>8.7066999999999997</v>
      </c>
      <c r="D28">
        <v>-5.2606999999999999</v>
      </c>
      <c r="H28">
        <v>9.8437000000000001</v>
      </c>
      <c r="I28">
        <v>8.7085000000000008</v>
      </c>
      <c r="J28">
        <v>-1.7605</v>
      </c>
      <c r="K28">
        <v>-2.0000000000000001E-4</v>
      </c>
      <c r="L28">
        <v>5.0000000000000001E-4</v>
      </c>
      <c r="M28">
        <v>1</v>
      </c>
      <c r="P28">
        <v>0</v>
      </c>
      <c r="Q28">
        <v>0</v>
      </c>
      <c r="R28">
        <v>0</v>
      </c>
      <c r="S28" t="s">
        <v>62</v>
      </c>
      <c r="AB28">
        <v>0</v>
      </c>
      <c r="AM28" t="s">
        <v>418</v>
      </c>
      <c r="AR28">
        <v>3.5002</v>
      </c>
      <c r="AU28">
        <v>0</v>
      </c>
      <c r="BH28">
        <v>0.05</v>
      </c>
      <c r="BY28">
        <v>0</v>
      </c>
      <c r="CC28">
        <v>0</v>
      </c>
      <c r="CL28" t="s">
        <v>63</v>
      </c>
    </row>
    <row r="29" spans="1:90">
      <c r="A29" t="s">
        <v>79</v>
      </c>
      <c r="B29">
        <v>9.8445</v>
      </c>
      <c r="C29">
        <v>8.7066999999999997</v>
      </c>
      <c r="D29">
        <v>-5.2606999999999999</v>
      </c>
      <c r="E29">
        <v>9.8432999999999993</v>
      </c>
      <c r="F29">
        <v>8.7093000000000007</v>
      </c>
      <c r="G29">
        <v>0</v>
      </c>
      <c r="H29">
        <v>11.952500000000001</v>
      </c>
      <c r="I29">
        <v>3.89</v>
      </c>
      <c r="J29">
        <v>2.8E-3</v>
      </c>
      <c r="S29" t="s">
        <v>62</v>
      </c>
      <c r="AP29">
        <v>90</v>
      </c>
      <c r="CL29" t="s">
        <v>75</v>
      </c>
    </row>
    <row r="30" spans="1:90">
      <c r="A30" t="s">
        <v>80</v>
      </c>
      <c r="B30">
        <v>10.4488</v>
      </c>
      <c r="C30">
        <v>12.0402</v>
      </c>
      <c r="D30">
        <v>6.5255999999999998</v>
      </c>
      <c r="E30">
        <v>2.9999999999999997E-4</v>
      </c>
      <c r="F30">
        <v>0.57430000000000003</v>
      </c>
      <c r="G30">
        <v>0.81869999999999998</v>
      </c>
      <c r="P30">
        <v>2.9999999999999997E-4</v>
      </c>
      <c r="Q30">
        <v>-2.9999999999999997E-4</v>
      </c>
      <c r="R30">
        <v>55</v>
      </c>
      <c r="S30" t="s">
        <v>247</v>
      </c>
      <c r="AB30">
        <v>5.9999999999999995E-4</v>
      </c>
      <c r="AM30" t="s">
        <v>418</v>
      </c>
      <c r="AU30">
        <v>5.9999999999999995E-4</v>
      </c>
      <c r="BH30">
        <v>0.05</v>
      </c>
      <c r="BY30">
        <v>1E-4</v>
      </c>
      <c r="CC30">
        <v>1E-4</v>
      </c>
      <c r="CL30" t="s">
        <v>422</v>
      </c>
    </row>
    <row r="31" spans="1:90">
      <c r="A31" t="s">
        <v>248</v>
      </c>
      <c r="B31">
        <v>10.833500000000001</v>
      </c>
      <c r="C31">
        <v>13.768700000000001</v>
      </c>
      <c r="D31">
        <v>5.3129999999999997</v>
      </c>
      <c r="E31">
        <v>2.9999999999999997E-4</v>
      </c>
      <c r="F31">
        <v>0.57430000000000003</v>
      </c>
      <c r="G31">
        <v>0.81869999999999998</v>
      </c>
      <c r="P31">
        <v>1.1000000000000001E-3</v>
      </c>
      <c r="Q31">
        <v>-1.4E-3</v>
      </c>
      <c r="R31">
        <v>12</v>
      </c>
      <c r="S31" t="s">
        <v>249</v>
      </c>
      <c r="AB31">
        <v>2.5000000000000001E-3</v>
      </c>
      <c r="AM31" t="s">
        <v>418</v>
      </c>
      <c r="AQ31">
        <v>0.37609999999999999</v>
      </c>
      <c r="AR31">
        <v>1.1814</v>
      </c>
      <c r="AT31">
        <v>0.188</v>
      </c>
      <c r="AU31">
        <v>2.5000000000000001E-3</v>
      </c>
      <c r="BH31">
        <v>0.05</v>
      </c>
      <c r="BY31">
        <v>6.9999999999999999E-4</v>
      </c>
      <c r="CC31">
        <v>6.9999999999999999E-4</v>
      </c>
      <c r="CL31" t="s">
        <v>425</v>
      </c>
    </row>
    <row r="32" spans="1:90">
      <c r="A32" t="s">
        <v>250</v>
      </c>
      <c r="B32">
        <v>10.8307</v>
      </c>
      <c r="C32">
        <v>10.495900000000001</v>
      </c>
      <c r="D32">
        <v>7.6086999999999998</v>
      </c>
      <c r="E32">
        <v>2.9999999999999997E-4</v>
      </c>
      <c r="F32">
        <v>0.57430000000000003</v>
      </c>
      <c r="G32">
        <v>0.81869999999999998</v>
      </c>
      <c r="K32">
        <v>-4.1999999999999997E-3</v>
      </c>
      <c r="L32">
        <v>-0.81869999999999998</v>
      </c>
      <c r="M32">
        <v>0.57430000000000003</v>
      </c>
      <c r="P32">
        <v>2.0000000000000001E-4</v>
      </c>
      <c r="Q32">
        <v>-2.0000000000000001E-4</v>
      </c>
      <c r="R32">
        <v>6</v>
      </c>
      <c r="S32" t="s">
        <v>251</v>
      </c>
      <c r="AB32">
        <v>4.0000000000000002E-4</v>
      </c>
      <c r="AM32" t="s">
        <v>418</v>
      </c>
      <c r="AQ32">
        <v>0.37640000000000001</v>
      </c>
      <c r="AR32">
        <v>0.1255</v>
      </c>
      <c r="AT32">
        <v>0.18820000000000001</v>
      </c>
      <c r="AU32">
        <v>4.0000000000000002E-4</v>
      </c>
      <c r="BH32">
        <v>0.05</v>
      </c>
      <c r="CL32" t="s">
        <v>252</v>
      </c>
    </row>
    <row r="33" spans="1:90">
      <c r="A33" t="s">
        <v>415</v>
      </c>
      <c r="B33">
        <v>10.833500000000001</v>
      </c>
      <c r="C33">
        <v>13.768700000000001</v>
      </c>
      <c r="D33">
        <v>5.3129999999999997</v>
      </c>
      <c r="H33">
        <v>10.8307</v>
      </c>
      <c r="I33">
        <v>10.495900000000001</v>
      </c>
      <c r="J33">
        <v>7.6086999999999998</v>
      </c>
      <c r="K33">
        <v>-6.9999999999999999E-4</v>
      </c>
      <c r="L33">
        <v>-0.81869999999999998</v>
      </c>
      <c r="M33">
        <v>0.57430000000000003</v>
      </c>
      <c r="P33">
        <v>0</v>
      </c>
      <c r="Q33">
        <v>0</v>
      </c>
      <c r="R33">
        <v>0</v>
      </c>
      <c r="S33" t="s">
        <v>62</v>
      </c>
      <c r="AB33">
        <v>0</v>
      </c>
      <c r="AM33" t="s">
        <v>418</v>
      </c>
      <c r="AR33">
        <v>3.9977</v>
      </c>
      <c r="AU33">
        <v>0</v>
      </c>
      <c r="BH33">
        <v>0.05</v>
      </c>
      <c r="BY33">
        <v>0</v>
      </c>
      <c r="CC33">
        <v>0</v>
      </c>
      <c r="CL33" t="s">
        <v>63</v>
      </c>
    </row>
    <row r="34" spans="1:90">
      <c r="A34" t="s">
        <v>595</v>
      </c>
      <c r="B34">
        <v>10.450100000000001</v>
      </c>
      <c r="C34">
        <v>14.9115</v>
      </c>
      <c r="D34">
        <v>10.6189</v>
      </c>
      <c r="E34">
        <v>10.4488</v>
      </c>
      <c r="F34">
        <v>12.0402</v>
      </c>
      <c r="G34">
        <v>6.5255999999999998</v>
      </c>
      <c r="H34">
        <v>10.4488</v>
      </c>
      <c r="I34">
        <v>12.0402</v>
      </c>
      <c r="J34">
        <v>11.525600000000001</v>
      </c>
      <c r="S34" t="s">
        <v>62</v>
      </c>
      <c r="AP34">
        <v>35.047600000000003</v>
      </c>
      <c r="CL34" t="s">
        <v>75</v>
      </c>
    </row>
    <row r="35" spans="1:90">
      <c r="A35" t="s">
        <v>626</v>
      </c>
      <c r="B35">
        <v>10.450100000000001</v>
      </c>
      <c r="C35">
        <v>14.9115</v>
      </c>
      <c r="D35">
        <v>10.6189</v>
      </c>
      <c r="E35">
        <v>10.4488</v>
      </c>
      <c r="F35">
        <v>12.0402</v>
      </c>
      <c r="G35">
        <v>6.5255999999999998</v>
      </c>
      <c r="H35">
        <v>15.4488</v>
      </c>
      <c r="I35">
        <v>12.0402</v>
      </c>
      <c r="J35">
        <v>6.5255999999999998</v>
      </c>
      <c r="S35" t="s">
        <v>62</v>
      </c>
      <c r="AP35">
        <v>89.9846</v>
      </c>
      <c r="CL35" t="s">
        <v>75</v>
      </c>
    </row>
    <row r="36" spans="1:90">
      <c r="A36" t="s">
        <v>627</v>
      </c>
      <c r="B36">
        <v>5.4842000000000004</v>
      </c>
      <c r="C36">
        <v>-8.7994000000000003</v>
      </c>
      <c r="D36">
        <v>-16.5867</v>
      </c>
      <c r="E36">
        <v>1E-4</v>
      </c>
      <c r="F36">
        <v>-1E-4</v>
      </c>
      <c r="G36">
        <v>-1</v>
      </c>
      <c r="P36">
        <v>1E-4</v>
      </c>
      <c r="Q36">
        <v>-1E-4</v>
      </c>
      <c r="R36">
        <v>5</v>
      </c>
      <c r="S36" t="s">
        <v>628</v>
      </c>
      <c r="AB36">
        <v>2.0000000000000001E-4</v>
      </c>
      <c r="AM36" t="s">
        <v>418</v>
      </c>
      <c r="AU36">
        <v>2.0000000000000001E-4</v>
      </c>
      <c r="BH36">
        <v>0.05</v>
      </c>
      <c r="BY36">
        <v>1E-4</v>
      </c>
      <c r="CC36">
        <v>1E-4</v>
      </c>
      <c r="CL36" t="s">
        <v>422</v>
      </c>
    </row>
    <row r="37" spans="1:90">
      <c r="A37" t="s">
        <v>629</v>
      </c>
      <c r="B37">
        <v>9.8388000000000009</v>
      </c>
      <c r="C37">
        <v>-7.8841999999999999</v>
      </c>
      <c r="D37">
        <v>-16.586300000000001</v>
      </c>
      <c r="E37">
        <v>1E-4</v>
      </c>
      <c r="F37">
        <v>-1E-4</v>
      </c>
      <c r="G37">
        <v>-1</v>
      </c>
      <c r="P37">
        <v>5.9999999999999995E-4</v>
      </c>
      <c r="Q37">
        <v>-4.0000000000000002E-4</v>
      </c>
      <c r="R37">
        <v>8</v>
      </c>
      <c r="S37" t="s">
        <v>630</v>
      </c>
      <c r="AB37">
        <v>1E-3</v>
      </c>
      <c r="AM37" t="s">
        <v>418</v>
      </c>
      <c r="AQ37">
        <v>15.7515</v>
      </c>
      <c r="AR37">
        <v>49.4848</v>
      </c>
      <c r="AT37">
        <v>7.8757999999999999</v>
      </c>
      <c r="AU37">
        <v>1E-3</v>
      </c>
      <c r="BH37">
        <v>0.05</v>
      </c>
      <c r="BY37">
        <v>2.9999999999999997E-4</v>
      </c>
      <c r="CC37">
        <v>2.9999999999999997E-4</v>
      </c>
      <c r="CL37" t="s">
        <v>425</v>
      </c>
    </row>
    <row r="38" spans="1:90">
      <c r="A38" t="s">
        <v>631</v>
      </c>
      <c r="B38">
        <v>5.4848999999999997</v>
      </c>
      <c r="C38">
        <v>-8.8001000000000005</v>
      </c>
      <c r="D38">
        <v>-21.5867</v>
      </c>
      <c r="E38">
        <v>5.4842000000000004</v>
      </c>
      <c r="F38">
        <v>-8.7994000000000003</v>
      </c>
      <c r="G38">
        <v>-16.5867</v>
      </c>
      <c r="H38">
        <v>5.4842000000000004</v>
      </c>
      <c r="I38">
        <v>-8.7994000000000003</v>
      </c>
      <c r="J38">
        <v>-11.5867</v>
      </c>
      <c r="S38" t="s">
        <v>62</v>
      </c>
      <c r="AP38">
        <v>179.98920000000001</v>
      </c>
      <c r="CL38" t="s">
        <v>75</v>
      </c>
    </row>
    <row r="39" spans="1:90">
      <c r="A39" t="s">
        <v>632</v>
      </c>
      <c r="B39">
        <v>11.181900000000001</v>
      </c>
      <c r="C39">
        <v>4.1942000000000004</v>
      </c>
      <c r="D39">
        <v>14.9489</v>
      </c>
      <c r="E39">
        <v>0</v>
      </c>
      <c r="F39">
        <v>0</v>
      </c>
      <c r="G39">
        <v>0</v>
      </c>
      <c r="P39">
        <v>32.125100000000003</v>
      </c>
      <c r="Q39">
        <v>0</v>
      </c>
      <c r="R39">
        <v>2</v>
      </c>
      <c r="S39" t="s">
        <v>633</v>
      </c>
      <c r="AB39">
        <v>32.125100000000003</v>
      </c>
      <c r="AM39">
        <v>32.075099999999999</v>
      </c>
      <c r="AU39">
        <v>32.125100000000003</v>
      </c>
      <c r="BH39">
        <v>0.05</v>
      </c>
      <c r="BY39">
        <v>32.125100000000003</v>
      </c>
      <c r="CC39">
        <v>45.431699999999999</v>
      </c>
      <c r="CL39" t="s">
        <v>634</v>
      </c>
    </row>
    <row r="40" spans="1:90">
      <c r="A40" t="s">
        <v>635</v>
      </c>
      <c r="B40">
        <v>10.6707</v>
      </c>
      <c r="C40">
        <v>1.2035</v>
      </c>
      <c r="D40">
        <v>14.9429</v>
      </c>
      <c r="E40">
        <v>0</v>
      </c>
      <c r="F40">
        <v>0</v>
      </c>
      <c r="G40">
        <v>0</v>
      </c>
      <c r="P40">
        <v>32.765500000000003</v>
      </c>
      <c r="Q40">
        <v>0</v>
      </c>
      <c r="R40">
        <v>2</v>
      </c>
      <c r="S40" t="s">
        <v>636</v>
      </c>
      <c r="AB40">
        <v>32.765500000000003</v>
      </c>
      <c r="AM40">
        <v>32.715499999999999</v>
      </c>
      <c r="AU40">
        <v>32.765500000000003</v>
      </c>
      <c r="BH40">
        <v>0.05</v>
      </c>
      <c r="BY40">
        <v>32.765500000000003</v>
      </c>
      <c r="CC40">
        <v>46.337499999999999</v>
      </c>
      <c r="CL40" t="s">
        <v>634</v>
      </c>
    </row>
    <row r="41" spans="1:90">
      <c r="A41" t="s">
        <v>637</v>
      </c>
      <c r="B41">
        <v>8.7375000000000007</v>
      </c>
      <c r="C41">
        <v>-1.1283000000000001</v>
      </c>
      <c r="D41">
        <v>14.945399999999999</v>
      </c>
      <c r="E41">
        <v>0</v>
      </c>
      <c r="F41">
        <v>0</v>
      </c>
      <c r="G41">
        <v>0</v>
      </c>
      <c r="P41">
        <v>33.83</v>
      </c>
      <c r="Q41">
        <v>0</v>
      </c>
      <c r="R41">
        <v>2</v>
      </c>
      <c r="S41" t="s">
        <v>141</v>
      </c>
      <c r="AB41">
        <v>33.83</v>
      </c>
      <c r="AM41">
        <v>33.78</v>
      </c>
      <c r="AU41">
        <v>33.83</v>
      </c>
      <c r="BH41">
        <v>0.05</v>
      </c>
      <c r="BY41">
        <v>33.83</v>
      </c>
      <c r="CC41">
        <v>47.842799999999997</v>
      </c>
      <c r="CL41" t="s">
        <v>634</v>
      </c>
    </row>
    <row r="42" spans="1:90">
      <c r="A42" t="s">
        <v>142</v>
      </c>
      <c r="B42">
        <v>5.9048999999999996</v>
      </c>
      <c r="C42">
        <v>-2.1814</v>
      </c>
      <c r="D42">
        <v>14.9535</v>
      </c>
      <c r="E42">
        <v>0</v>
      </c>
      <c r="F42">
        <v>0</v>
      </c>
      <c r="G42">
        <v>0</v>
      </c>
      <c r="P42">
        <v>35.006399999999999</v>
      </c>
      <c r="Q42">
        <v>0</v>
      </c>
      <c r="R42">
        <v>2</v>
      </c>
      <c r="S42" t="s">
        <v>143</v>
      </c>
      <c r="AB42">
        <v>35.006399999999999</v>
      </c>
      <c r="AM42">
        <v>34.956400000000002</v>
      </c>
      <c r="AU42">
        <v>35.006399999999999</v>
      </c>
      <c r="BH42">
        <v>0.05</v>
      </c>
      <c r="BY42">
        <v>35.006399999999999</v>
      </c>
      <c r="CC42">
        <v>49.506500000000003</v>
      </c>
      <c r="CL42" t="s">
        <v>634</v>
      </c>
    </row>
    <row r="43" spans="1:90">
      <c r="A43" t="s">
        <v>144</v>
      </c>
      <c r="B43">
        <v>2.9213</v>
      </c>
      <c r="C43">
        <v>-1.6658999999999999</v>
      </c>
      <c r="D43">
        <v>14.9513</v>
      </c>
      <c r="E43">
        <v>0</v>
      </c>
      <c r="F43">
        <v>0</v>
      </c>
      <c r="G43">
        <v>0</v>
      </c>
      <c r="P43">
        <v>35.9863</v>
      </c>
      <c r="Q43">
        <v>0</v>
      </c>
      <c r="R43">
        <v>2</v>
      </c>
      <c r="S43" t="s">
        <v>145</v>
      </c>
      <c r="AB43">
        <v>35.9863</v>
      </c>
      <c r="AM43">
        <v>35.936300000000003</v>
      </c>
      <c r="AU43">
        <v>35.9863</v>
      </c>
      <c r="BH43">
        <v>0.05</v>
      </c>
      <c r="BY43">
        <v>35.9863</v>
      </c>
      <c r="CC43">
        <v>50.892400000000002</v>
      </c>
      <c r="CL43" t="s">
        <v>634</v>
      </c>
    </row>
    <row r="44" spans="1:90">
      <c r="A44" t="s">
        <v>146</v>
      </c>
      <c r="B44">
        <v>0.58609999999999995</v>
      </c>
      <c r="C44">
        <v>0.26419999999999999</v>
      </c>
      <c r="D44">
        <v>14.9474</v>
      </c>
      <c r="E44">
        <v>0</v>
      </c>
      <c r="F44">
        <v>0</v>
      </c>
      <c r="G44">
        <v>0</v>
      </c>
      <c r="P44">
        <v>36.530900000000003</v>
      </c>
      <c r="Q44">
        <v>0</v>
      </c>
      <c r="R44">
        <v>2</v>
      </c>
      <c r="S44" t="s">
        <v>147</v>
      </c>
      <c r="AB44">
        <v>36.530900000000003</v>
      </c>
      <c r="AM44">
        <v>36.480899999999998</v>
      </c>
      <c r="AU44">
        <v>36.530900000000003</v>
      </c>
      <c r="BH44">
        <v>0.05</v>
      </c>
      <c r="BY44">
        <v>36.530900000000003</v>
      </c>
      <c r="CC44">
        <v>51.662500000000001</v>
      </c>
      <c r="CL44" t="s">
        <v>634</v>
      </c>
    </row>
    <row r="45" spans="1:90">
      <c r="A45" t="s">
        <v>148</v>
      </c>
      <c r="B45">
        <v>-0.4834</v>
      </c>
      <c r="C45">
        <v>3.1547999999999998</v>
      </c>
      <c r="D45">
        <v>14.940200000000001</v>
      </c>
      <c r="E45">
        <v>0</v>
      </c>
      <c r="F45">
        <v>0</v>
      </c>
      <c r="G45">
        <v>0</v>
      </c>
      <c r="P45">
        <v>36.527799999999999</v>
      </c>
      <c r="Q45">
        <v>0</v>
      </c>
      <c r="R45">
        <v>2</v>
      </c>
      <c r="S45" t="s">
        <v>611</v>
      </c>
      <c r="AB45">
        <v>36.527799999999999</v>
      </c>
      <c r="AM45">
        <v>36.477800000000002</v>
      </c>
      <c r="AU45">
        <v>36.527799999999999</v>
      </c>
      <c r="BH45">
        <v>0.05</v>
      </c>
      <c r="BY45">
        <v>36.527799999999999</v>
      </c>
      <c r="CC45">
        <v>51.658099999999997</v>
      </c>
      <c r="CL45" t="s">
        <v>634</v>
      </c>
    </row>
    <row r="46" spans="1:90">
      <c r="A46" t="s">
        <v>612</v>
      </c>
      <c r="B46">
        <v>4.0500000000000001E-2</v>
      </c>
      <c r="C46">
        <v>6.1440000000000001</v>
      </c>
      <c r="D46">
        <v>14.9444</v>
      </c>
      <c r="E46">
        <v>0</v>
      </c>
      <c r="F46">
        <v>0</v>
      </c>
      <c r="G46">
        <v>0</v>
      </c>
      <c r="P46">
        <v>35.945700000000002</v>
      </c>
      <c r="Q46">
        <v>0</v>
      </c>
      <c r="R46">
        <v>2</v>
      </c>
      <c r="S46" t="s">
        <v>613</v>
      </c>
      <c r="AB46">
        <v>35.945700000000002</v>
      </c>
      <c r="AM46">
        <v>35.895699999999998</v>
      </c>
      <c r="AU46">
        <v>35.945700000000002</v>
      </c>
      <c r="BH46">
        <v>0.05</v>
      </c>
      <c r="BY46">
        <v>35.945700000000002</v>
      </c>
      <c r="CC46">
        <v>50.834899999999998</v>
      </c>
      <c r="CL46" t="s">
        <v>634</v>
      </c>
    </row>
    <row r="47" spans="1:90">
      <c r="A47" t="s">
        <v>614</v>
      </c>
      <c r="B47">
        <v>1.9628000000000001</v>
      </c>
      <c r="C47">
        <v>8.4890000000000008</v>
      </c>
      <c r="D47">
        <v>14.9443</v>
      </c>
      <c r="E47">
        <v>0</v>
      </c>
      <c r="F47">
        <v>0</v>
      </c>
      <c r="G47">
        <v>0</v>
      </c>
      <c r="P47">
        <v>34.952100000000002</v>
      </c>
      <c r="Q47">
        <v>0</v>
      </c>
      <c r="R47">
        <v>2</v>
      </c>
      <c r="S47" t="s">
        <v>615</v>
      </c>
      <c r="AB47">
        <v>34.952100000000002</v>
      </c>
      <c r="AM47">
        <v>34.902099999999997</v>
      </c>
      <c r="AU47">
        <v>34.952100000000002</v>
      </c>
      <c r="BH47">
        <v>0.05</v>
      </c>
      <c r="BY47">
        <v>34.952100000000002</v>
      </c>
      <c r="CC47">
        <v>49.429699999999997</v>
      </c>
      <c r="CL47" t="s">
        <v>634</v>
      </c>
    </row>
    <row r="48" spans="1:90">
      <c r="A48" t="s">
        <v>616</v>
      </c>
      <c r="B48">
        <v>4.806</v>
      </c>
      <c r="C48">
        <v>9.5302000000000007</v>
      </c>
      <c r="D48">
        <v>14.9445</v>
      </c>
      <c r="E48">
        <v>0</v>
      </c>
      <c r="F48">
        <v>0</v>
      </c>
      <c r="G48">
        <v>0</v>
      </c>
      <c r="P48">
        <v>33.772500000000001</v>
      </c>
      <c r="Q48">
        <v>0</v>
      </c>
      <c r="R48">
        <v>2</v>
      </c>
      <c r="S48" t="s">
        <v>617</v>
      </c>
      <c r="AB48">
        <v>33.772500000000001</v>
      </c>
      <c r="AM48">
        <v>33.722499999999997</v>
      </c>
      <c r="AU48">
        <v>33.772500000000001</v>
      </c>
      <c r="BH48">
        <v>0.05</v>
      </c>
      <c r="BY48">
        <v>33.772500000000001</v>
      </c>
      <c r="CC48">
        <v>47.761499999999998</v>
      </c>
      <c r="CL48" t="s">
        <v>634</v>
      </c>
    </row>
  </sheetData>
  <sheetCalcPr fullCalcOnLoad="1"/>
  <phoneticPr fontId="1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L34"/>
  <sheetViews>
    <sheetView workbookViewId="0">
      <selection activeCell="B18" sqref="B18:M18"/>
    </sheetView>
  </sheetViews>
  <sheetFormatPr baseColWidth="10" defaultRowHeight="13"/>
  <cols>
    <col min="1" max="1" width="31.42578125" bestFit="1" customWidth="1"/>
    <col min="2" max="2" width="8" bestFit="1" customWidth="1"/>
    <col min="3" max="7" width="8.7109375" bestFit="1" customWidth="1"/>
    <col min="8" max="8" width="8" bestFit="1" customWidth="1"/>
    <col min="9" max="10" width="8.7109375" bestFit="1" customWidth="1"/>
    <col min="11" max="11" width="7" bestFit="1" customWidth="1"/>
    <col min="12" max="12" width="7.7109375" bestFit="1" customWidth="1"/>
    <col min="13" max="13" width="3" bestFit="1" customWidth="1"/>
    <col min="14" max="14" width="8.42578125" bestFit="1" customWidth="1"/>
    <col min="15" max="15" width="9" bestFit="1" customWidth="1"/>
    <col min="16" max="16" width="7.5703125" bestFit="1" customWidth="1"/>
    <col min="17" max="17" width="7.7109375" bestFit="1" customWidth="1"/>
    <col min="18" max="18" width="12.85546875" bestFit="1" customWidth="1"/>
    <col min="19" max="19" width="10.28515625" bestFit="1" customWidth="1"/>
    <col min="20" max="20" width="8.85546875" bestFit="1" customWidth="1"/>
    <col min="21" max="21" width="8.7109375" bestFit="1" customWidth="1"/>
    <col min="22" max="22" width="8.85546875" bestFit="1" customWidth="1"/>
    <col min="23" max="23" width="10.28515625" bestFit="1" customWidth="1"/>
    <col min="24" max="24" width="10.5703125" bestFit="1" customWidth="1"/>
    <col min="25" max="25" width="12.85546875" bestFit="1" customWidth="1"/>
    <col min="26" max="26" width="10.42578125" bestFit="1" customWidth="1"/>
    <col min="27" max="27" width="12" bestFit="1" customWidth="1"/>
    <col min="28" max="28" width="11.5703125" bestFit="1" customWidth="1"/>
    <col min="30" max="30" width="11.28515625" bestFit="1" customWidth="1"/>
    <col min="31" max="31" width="8.28515625" bestFit="1" customWidth="1"/>
    <col min="32" max="32" width="8.140625" bestFit="1" customWidth="1"/>
    <col min="33" max="33" width="8.28515625" bestFit="1" customWidth="1"/>
    <col min="34" max="35" width="9.7109375" bestFit="1" customWidth="1"/>
    <col min="36" max="37" width="9.85546875" bestFit="1" customWidth="1"/>
    <col min="38" max="38" width="10.140625" bestFit="1" customWidth="1"/>
    <col min="39" max="39" width="11" bestFit="1" customWidth="1"/>
    <col min="40" max="40" width="10.140625" bestFit="1" customWidth="1"/>
    <col min="42" max="42" width="9.5703125" bestFit="1" customWidth="1"/>
    <col min="43" max="43" width="7.85546875" bestFit="1" customWidth="1"/>
    <col min="44" max="45" width="8.140625" bestFit="1" customWidth="1"/>
    <col min="46" max="46" width="8.28515625" bestFit="1" customWidth="1"/>
    <col min="47" max="47" width="9.28515625" bestFit="1" customWidth="1"/>
    <col min="48" max="48" width="8" bestFit="1" customWidth="1"/>
    <col min="49" max="49" width="7.85546875" bestFit="1" customWidth="1"/>
    <col min="50" max="50" width="8" bestFit="1" customWidth="1"/>
    <col min="51" max="51" width="9.42578125" bestFit="1" customWidth="1"/>
    <col min="52" max="52" width="9.7109375" bestFit="1" customWidth="1"/>
    <col min="53" max="54" width="9.5703125" bestFit="1" customWidth="1"/>
    <col min="55" max="55" width="9.7109375" bestFit="1" customWidth="1"/>
    <col min="56" max="56" width="8.42578125" bestFit="1" customWidth="1"/>
    <col min="57" max="57" width="8.28515625" bestFit="1" customWidth="1"/>
    <col min="58" max="58" width="8.42578125" bestFit="1" customWidth="1"/>
    <col min="59" max="59" width="10.140625" bestFit="1" customWidth="1"/>
    <col min="60" max="60" width="11.140625" bestFit="1" customWidth="1"/>
    <col min="61" max="62" width="10" bestFit="1" customWidth="1"/>
    <col min="63" max="63" width="10.140625" bestFit="1" customWidth="1"/>
    <col min="64" max="64" width="9.7109375" bestFit="1" customWidth="1"/>
    <col min="65" max="65" width="10.28515625" bestFit="1" customWidth="1"/>
    <col min="66" max="66" width="10.85546875" bestFit="1" customWidth="1"/>
    <col min="67" max="67" width="8.42578125" bestFit="1" customWidth="1"/>
    <col min="68" max="68" width="8.28515625" bestFit="1" customWidth="1"/>
    <col min="69" max="69" width="8.42578125" bestFit="1" customWidth="1"/>
    <col min="70" max="70" width="10.140625" bestFit="1" customWidth="1"/>
    <col min="71" max="72" width="10" bestFit="1" customWidth="1"/>
    <col min="73" max="73" width="10.140625" bestFit="1" customWidth="1"/>
    <col min="74" max="74" width="9.7109375" bestFit="1" customWidth="1"/>
    <col min="75" max="75" width="6" bestFit="1" customWidth="1"/>
    <col min="76" max="76" width="6.85546875" bestFit="1" customWidth="1"/>
    <col min="77" max="77" width="7" bestFit="1" customWidth="1"/>
    <col min="78" max="78" width="10.5703125" bestFit="1" customWidth="1"/>
    <col min="79" max="79" width="11.140625" bestFit="1" customWidth="1"/>
    <col min="80" max="80" width="10.28515625" bestFit="1" customWidth="1"/>
    <col min="81" max="81" width="7" bestFit="1" customWidth="1"/>
    <col min="82" max="82" width="10.42578125" bestFit="1" customWidth="1"/>
    <col min="83" max="83" width="10.85546875" bestFit="1" customWidth="1"/>
    <col min="84" max="84" width="10.28515625" bestFit="1" customWidth="1"/>
    <col min="85" max="86" width="7" bestFit="1" customWidth="1"/>
    <col min="87" max="88" width="12.7109375" bestFit="1" customWidth="1"/>
    <col min="89" max="89" width="12.140625" bestFit="1" customWidth="1"/>
    <col min="90" max="90" width="7.28515625" bestFit="1" customWidth="1"/>
  </cols>
  <sheetData>
    <row r="1" spans="1:90">
      <c r="A1" s="1" t="s">
        <v>290</v>
      </c>
    </row>
    <row r="4" spans="1:90">
      <c r="A4" t="s">
        <v>174</v>
      </c>
    </row>
    <row r="5" spans="1:90">
      <c r="A5" t="s">
        <v>175</v>
      </c>
    </row>
    <row r="6" spans="1:90">
      <c r="A6" t="s">
        <v>618</v>
      </c>
    </row>
    <row r="7" spans="1:90">
      <c r="A7" t="s">
        <v>177</v>
      </c>
    </row>
    <row r="8" spans="1:90">
      <c r="A8" t="s">
        <v>178</v>
      </c>
    </row>
    <row r="9" spans="1:90">
      <c r="A9" t="s">
        <v>179</v>
      </c>
    </row>
    <row r="10" spans="1:90">
      <c r="A10" t="s">
        <v>180</v>
      </c>
    </row>
    <row r="11" spans="1:90">
      <c r="A11" t="s">
        <v>181</v>
      </c>
    </row>
    <row r="12" spans="1:90">
      <c r="A12" t="s">
        <v>182</v>
      </c>
      <c r="B12" t="s">
        <v>183</v>
      </c>
      <c r="C12" t="s">
        <v>184</v>
      </c>
      <c r="D12" t="s">
        <v>185</v>
      </c>
      <c r="E12" t="s">
        <v>186</v>
      </c>
      <c r="F12" t="s">
        <v>187</v>
      </c>
      <c r="G12" t="s">
        <v>188</v>
      </c>
      <c r="H12" t="s">
        <v>189</v>
      </c>
      <c r="I12" t="s">
        <v>190</v>
      </c>
      <c r="J12" t="s">
        <v>191</v>
      </c>
      <c r="K12" t="s">
        <v>192</v>
      </c>
      <c r="L12" t="s">
        <v>193</v>
      </c>
      <c r="M12" t="s">
        <v>194</v>
      </c>
      <c r="N12" t="s">
        <v>195</v>
      </c>
      <c r="O12" t="s">
        <v>157</v>
      </c>
      <c r="P12" t="s">
        <v>158</v>
      </c>
      <c r="Q12" t="s">
        <v>159</v>
      </c>
      <c r="R12" t="s">
        <v>196</v>
      </c>
      <c r="S12" t="s">
        <v>197</v>
      </c>
      <c r="T12" t="s">
        <v>198</v>
      </c>
      <c r="U12" t="s">
        <v>199</v>
      </c>
      <c r="V12" t="s">
        <v>200</v>
      </c>
      <c r="W12" t="s">
        <v>14</v>
      </c>
      <c r="X12" t="s">
        <v>15</v>
      </c>
      <c r="Y12" t="s">
        <v>16</v>
      </c>
      <c r="Z12" t="s">
        <v>17</v>
      </c>
      <c r="AA12" t="s">
        <v>18</v>
      </c>
      <c r="AB12" t="s">
        <v>19</v>
      </c>
      <c r="AC12" t="s">
        <v>20</v>
      </c>
      <c r="AD12" t="s">
        <v>21</v>
      </c>
      <c r="AE12" t="s">
        <v>22</v>
      </c>
      <c r="AF12" t="s">
        <v>23</v>
      </c>
      <c r="AG12" t="s">
        <v>24</v>
      </c>
      <c r="AH12" t="s">
        <v>25</v>
      </c>
      <c r="AI12" t="s">
        <v>26</v>
      </c>
      <c r="AJ12" t="s">
        <v>332</v>
      </c>
      <c r="AK12" t="s">
        <v>493</v>
      </c>
      <c r="AL12" t="s">
        <v>494</v>
      </c>
      <c r="AM12" t="s">
        <v>688</v>
      </c>
      <c r="AN12" t="s">
        <v>689</v>
      </c>
      <c r="AO12" t="s">
        <v>690</v>
      </c>
      <c r="AP12" t="s">
        <v>691</v>
      </c>
      <c r="AQ12" t="s">
        <v>692</v>
      </c>
      <c r="AR12" t="s">
        <v>693</v>
      </c>
      <c r="AS12" t="s">
        <v>694</v>
      </c>
      <c r="AT12" t="s">
        <v>695</v>
      </c>
      <c r="AU12" t="s">
        <v>696</v>
      </c>
      <c r="AV12" t="s">
        <v>697</v>
      </c>
      <c r="AW12" t="s">
        <v>700</v>
      </c>
      <c r="AX12" t="s">
        <v>701</v>
      </c>
      <c r="AY12" t="s">
        <v>702</v>
      </c>
      <c r="AZ12" t="s">
        <v>703</v>
      </c>
      <c r="BA12" t="s">
        <v>704</v>
      </c>
      <c r="BB12" t="s">
        <v>705</v>
      </c>
      <c r="BC12" t="s">
        <v>706</v>
      </c>
      <c r="BD12" t="s">
        <v>707</v>
      </c>
      <c r="BE12" t="s">
        <v>510</v>
      </c>
      <c r="BF12" t="s">
        <v>511</v>
      </c>
      <c r="BG12" t="s">
        <v>512</v>
      </c>
      <c r="BH12" t="s">
        <v>710</v>
      </c>
      <c r="BI12" t="s">
        <v>711</v>
      </c>
      <c r="BJ12" t="s">
        <v>522</v>
      </c>
      <c r="BK12" t="s">
        <v>523</v>
      </c>
      <c r="BL12" t="s">
        <v>524</v>
      </c>
      <c r="BM12" t="s">
        <v>525</v>
      </c>
      <c r="BN12" t="s">
        <v>526</v>
      </c>
      <c r="BO12" t="s">
        <v>527</v>
      </c>
      <c r="BP12" t="s">
        <v>528</v>
      </c>
      <c r="BQ12" t="s">
        <v>529</v>
      </c>
      <c r="BR12" t="s">
        <v>530</v>
      </c>
      <c r="BS12" t="s">
        <v>531</v>
      </c>
      <c r="BT12" t="s">
        <v>532</v>
      </c>
      <c r="BU12" t="s">
        <v>533</v>
      </c>
      <c r="BV12" t="s">
        <v>534</v>
      </c>
      <c r="BW12" t="s">
        <v>535</v>
      </c>
      <c r="BX12" t="s">
        <v>536</v>
      </c>
      <c r="BY12" t="s">
        <v>537</v>
      </c>
      <c r="BZ12" t="s">
        <v>538</v>
      </c>
      <c r="CA12" t="s">
        <v>539</v>
      </c>
      <c r="CB12" t="s">
        <v>540</v>
      </c>
      <c r="CC12" t="s">
        <v>67</v>
      </c>
      <c r="CD12" t="s">
        <v>68</v>
      </c>
      <c r="CE12" t="s">
        <v>69</v>
      </c>
      <c r="CF12" t="s">
        <v>168</v>
      </c>
      <c r="CG12" t="s">
        <v>169</v>
      </c>
      <c r="CH12" t="s">
        <v>254</v>
      </c>
      <c r="CI12" t="s">
        <v>255</v>
      </c>
      <c r="CJ12" t="s">
        <v>256</v>
      </c>
      <c r="CK12" t="s">
        <v>257</v>
      </c>
      <c r="CL12" t="s">
        <v>258</v>
      </c>
    </row>
    <row r="14" spans="1:90">
      <c r="A14" t="s">
        <v>417</v>
      </c>
      <c r="P14">
        <v>0</v>
      </c>
      <c r="CC14">
        <v>0</v>
      </c>
      <c r="CG14">
        <v>0</v>
      </c>
      <c r="CH14">
        <v>0</v>
      </c>
      <c r="CI14">
        <v>0.05</v>
      </c>
      <c r="CJ14">
        <v>0</v>
      </c>
      <c r="CK14" t="s">
        <v>418</v>
      </c>
      <c r="CL14" t="s">
        <v>419</v>
      </c>
    </row>
    <row r="15" spans="1:90">
      <c r="A15" t="s">
        <v>644</v>
      </c>
      <c r="B15">
        <v>8.1273999999999997</v>
      </c>
      <c r="C15">
        <v>-7.9154999999999998</v>
      </c>
      <c r="D15">
        <v>0</v>
      </c>
      <c r="E15">
        <v>0</v>
      </c>
      <c r="F15">
        <v>0</v>
      </c>
      <c r="G15">
        <v>1</v>
      </c>
      <c r="P15">
        <v>6.9999999999999999E-4</v>
      </c>
      <c r="Q15">
        <v>-5.9999999999999995E-4</v>
      </c>
      <c r="R15">
        <v>21</v>
      </c>
      <c r="S15" t="s">
        <v>645</v>
      </c>
      <c r="AB15">
        <v>1.2999999999999999E-3</v>
      </c>
      <c r="AM15" t="s">
        <v>418</v>
      </c>
      <c r="AU15">
        <v>1.2999999999999999E-3</v>
      </c>
      <c r="BH15">
        <v>0.05</v>
      </c>
      <c r="BY15">
        <v>2.9999999999999997E-4</v>
      </c>
      <c r="CC15">
        <v>2.9999999999999997E-4</v>
      </c>
      <c r="CL15" t="s">
        <v>422</v>
      </c>
    </row>
    <row r="16" spans="1:90">
      <c r="A16" t="s">
        <v>646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P16">
        <v>2.0000000000000001E-4</v>
      </c>
      <c r="Q16">
        <v>-2.0000000000000001E-4</v>
      </c>
      <c r="R16">
        <v>4</v>
      </c>
      <c r="S16" t="s">
        <v>647</v>
      </c>
      <c r="AB16">
        <v>4.0000000000000002E-4</v>
      </c>
      <c r="AM16" t="s">
        <v>418</v>
      </c>
      <c r="AQ16">
        <v>0.2366</v>
      </c>
      <c r="AR16">
        <v>0.74319999999999997</v>
      </c>
      <c r="AT16">
        <v>0.1183</v>
      </c>
      <c r="AU16">
        <v>4.0000000000000002E-4</v>
      </c>
      <c r="BH16">
        <v>0.05</v>
      </c>
      <c r="BY16">
        <v>2.0000000000000001E-4</v>
      </c>
      <c r="CC16">
        <v>2.0000000000000001E-4</v>
      </c>
      <c r="CL16" t="s">
        <v>425</v>
      </c>
    </row>
    <row r="17" spans="1:90">
      <c r="A17" t="s">
        <v>648</v>
      </c>
      <c r="B17">
        <v>19.6844</v>
      </c>
      <c r="C17">
        <v>-15.7475</v>
      </c>
      <c r="D17">
        <v>0</v>
      </c>
      <c r="E17">
        <v>0</v>
      </c>
      <c r="F17">
        <v>0</v>
      </c>
      <c r="G17">
        <v>1</v>
      </c>
      <c r="P17">
        <v>0</v>
      </c>
      <c r="Q17">
        <v>0</v>
      </c>
      <c r="R17">
        <v>4</v>
      </c>
      <c r="S17" t="s">
        <v>649</v>
      </c>
      <c r="AB17">
        <v>1E-4</v>
      </c>
      <c r="AM17" t="s">
        <v>418</v>
      </c>
      <c r="AQ17">
        <v>0.31540000000000001</v>
      </c>
      <c r="AR17">
        <v>0.99070000000000003</v>
      </c>
      <c r="AT17">
        <v>0.15770000000000001</v>
      </c>
      <c r="AU17">
        <v>1E-4</v>
      </c>
      <c r="BH17">
        <v>0.05</v>
      </c>
      <c r="BY17">
        <v>0</v>
      </c>
      <c r="CC17">
        <v>0</v>
      </c>
      <c r="CL17" t="s">
        <v>425</v>
      </c>
    </row>
    <row r="18" spans="1:90">
      <c r="A18" t="s">
        <v>61</v>
      </c>
      <c r="B18">
        <v>0</v>
      </c>
      <c r="C18">
        <v>0</v>
      </c>
      <c r="D18">
        <v>0</v>
      </c>
      <c r="H18">
        <v>19.6844</v>
      </c>
      <c r="I18">
        <v>-15.7475</v>
      </c>
      <c r="J18">
        <v>0</v>
      </c>
      <c r="K18">
        <v>0.78090000000000004</v>
      </c>
      <c r="L18">
        <v>-0.62470000000000003</v>
      </c>
      <c r="M18">
        <v>0</v>
      </c>
      <c r="P18">
        <v>0</v>
      </c>
      <c r="Q18">
        <v>0</v>
      </c>
      <c r="R18">
        <v>0</v>
      </c>
      <c r="S18" t="s">
        <v>62</v>
      </c>
      <c r="AB18">
        <v>0</v>
      </c>
      <c r="AM18" t="s">
        <v>418</v>
      </c>
      <c r="AR18">
        <v>25.208400000000001</v>
      </c>
      <c r="AU18">
        <v>0</v>
      </c>
      <c r="BH18">
        <v>0.05</v>
      </c>
      <c r="BY18">
        <v>0</v>
      </c>
      <c r="CC18">
        <v>0</v>
      </c>
      <c r="CL18" t="s">
        <v>63</v>
      </c>
    </row>
    <row r="19" spans="1:90">
      <c r="A19" t="s">
        <v>650</v>
      </c>
      <c r="B19">
        <v>0</v>
      </c>
      <c r="C19">
        <v>0</v>
      </c>
      <c r="D19">
        <v>0</v>
      </c>
      <c r="E19">
        <v>0</v>
      </c>
      <c r="F19">
        <v>0</v>
      </c>
      <c r="G19">
        <v>1</v>
      </c>
      <c r="S19" t="s">
        <v>62</v>
      </c>
      <c r="CL19" t="s">
        <v>65</v>
      </c>
    </row>
    <row r="20" spans="1:90">
      <c r="A20" t="s">
        <v>651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S20" t="s">
        <v>62</v>
      </c>
      <c r="CL20" t="s">
        <v>65</v>
      </c>
    </row>
    <row r="21" spans="1:90">
      <c r="A21" t="s">
        <v>632</v>
      </c>
      <c r="B21">
        <v>10.472</v>
      </c>
      <c r="C21">
        <v>5.5952999999999999</v>
      </c>
      <c r="D21">
        <v>-12.8645</v>
      </c>
      <c r="E21">
        <v>0</v>
      </c>
      <c r="F21">
        <v>0</v>
      </c>
      <c r="G21">
        <v>0</v>
      </c>
      <c r="P21">
        <v>3.3999999999999998E-3</v>
      </c>
      <c r="Q21">
        <v>0</v>
      </c>
      <c r="R21">
        <v>3</v>
      </c>
      <c r="S21" t="s">
        <v>652</v>
      </c>
      <c r="AB21">
        <v>3.3999999999999998E-3</v>
      </c>
      <c r="AM21" t="s">
        <v>418</v>
      </c>
      <c r="AU21">
        <v>3.3999999999999998E-3</v>
      </c>
      <c r="BH21">
        <v>0.05</v>
      </c>
      <c r="BY21">
        <v>2.3999999999999998E-3</v>
      </c>
      <c r="CC21">
        <v>3.0000000000000001E-3</v>
      </c>
      <c r="CL21" t="s">
        <v>634</v>
      </c>
    </row>
    <row r="22" spans="1:90">
      <c r="A22" t="s">
        <v>635</v>
      </c>
      <c r="B22">
        <v>9.2204999999999995</v>
      </c>
      <c r="C22">
        <v>5.5907999999999998</v>
      </c>
      <c r="D22">
        <v>-12.860099999999999</v>
      </c>
      <c r="E22">
        <v>0</v>
      </c>
      <c r="F22">
        <v>0</v>
      </c>
      <c r="G22">
        <v>0</v>
      </c>
      <c r="P22">
        <v>2.5999999999999999E-3</v>
      </c>
      <c r="Q22">
        <v>0</v>
      </c>
      <c r="R22">
        <v>3</v>
      </c>
      <c r="S22" t="s">
        <v>653</v>
      </c>
      <c r="AB22">
        <v>2.5999999999999999E-3</v>
      </c>
      <c r="AM22" t="s">
        <v>418</v>
      </c>
      <c r="AU22">
        <v>2.5999999999999999E-3</v>
      </c>
      <c r="BH22">
        <v>0.05</v>
      </c>
      <c r="BY22">
        <v>1.9E-3</v>
      </c>
      <c r="CC22">
        <v>2.3E-3</v>
      </c>
      <c r="CL22" t="s">
        <v>634</v>
      </c>
    </row>
    <row r="23" spans="1:90">
      <c r="A23" t="s">
        <v>637</v>
      </c>
      <c r="B23">
        <v>6.7237999999999998</v>
      </c>
      <c r="C23">
        <v>7.6391999999999998</v>
      </c>
      <c r="D23">
        <v>-14.295</v>
      </c>
      <c r="E23">
        <v>0</v>
      </c>
      <c r="F23">
        <v>0</v>
      </c>
      <c r="G23">
        <v>0</v>
      </c>
      <c r="P23">
        <v>1.1999999999999999E-3</v>
      </c>
      <c r="Q23">
        <v>0</v>
      </c>
      <c r="R23">
        <v>3</v>
      </c>
      <c r="S23" t="s">
        <v>654</v>
      </c>
      <c r="AB23">
        <v>1.1999999999999999E-3</v>
      </c>
      <c r="AM23" t="s">
        <v>418</v>
      </c>
      <c r="AU23">
        <v>1.1999999999999999E-3</v>
      </c>
      <c r="BH23">
        <v>0.05</v>
      </c>
      <c r="BY23">
        <v>8.9999999999999998E-4</v>
      </c>
      <c r="CC23">
        <v>1E-3</v>
      </c>
      <c r="CL23" t="s">
        <v>634</v>
      </c>
    </row>
    <row r="24" spans="1:90">
      <c r="A24" t="s">
        <v>142</v>
      </c>
      <c r="B24">
        <v>6.7241999999999997</v>
      </c>
      <c r="C24">
        <v>8.6611999999999991</v>
      </c>
      <c r="D24">
        <v>-15.012600000000001</v>
      </c>
      <c r="E24">
        <v>0</v>
      </c>
      <c r="F24">
        <v>0</v>
      </c>
      <c r="G24">
        <v>0</v>
      </c>
      <c r="P24">
        <v>2.3999999999999998E-3</v>
      </c>
      <c r="Q24">
        <v>0</v>
      </c>
      <c r="R24">
        <v>3</v>
      </c>
      <c r="S24" t="s">
        <v>655</v>
      </c>
      <c r="AB24">
        <v>2.3999999999999998E-3</v>
      </c>
      <c r="AM24" t="s">
        <v>418</v>
      </c>
      <c r="AU24">
        <v>2.3999999999999998E-3</v>
      </c>
      <c r="BH24">
        <v>0.05</v>
      </c>
      <c r="BY24">
        <v>1.6999999999999999E-3</v>
      </c>
      <c r="CC24">
        <v>2.0999999999999999E-3</v>
      </c>
      <c r="CL24" t="s">
        <v>634</v>
      </c>
    </row>
    <row r="25" spans="1:90">
      <c r="A25" t="s">
        <v>144</v>
      </c>
      <c r="B25">
        <v>9.2227999999999994</v>
      </c>
      <c r="C25">
        <v>10.710800000000001</v>
      </c>
      <c r="D25">
        <v>-16.444800000000001</v>
      </c>
      <c r="E25">
        <v>0</v>
      </c>
      <c r="F25">
        <v>0</v>
      </c>
      <c r="G25">
        <v>0</v>
      </c>
      <c r="P25">
        <v>1.6000000000000001E-3</v>
      </c>
      <c r="Q25">
        <v>0</v>
      </c>
      <c r="R25">
        <v>3</v>
      </c>
      <c r="S25" t="s">
        <v>656</v>
      </c>
      <c r="AB25">
        <v>1.6000000000000001E-3</v>
      </c>
      <c r="AM25" t="s">
        <v>418</v>
      </c>
      <c r="AU25">
        <v>1.6000000000000001E-3</v>
      </c>
      <c r="BH25">
        <v>0.05</v>
      </c>
      <c r="BY25">
        <v>1.1999999999999999E-3</v>
      </c>
      <c r="CC25">
        <v>1.5E-3</v>
      </c>
      <c r="CL25" t="s">
        <v>634</v>
      </c>
    </row>
    <row r="26" spans="1:90">
      <c r="A26" t="s">
        <v>146</v>
      </c>
      <c r="B26">
        <v>10.472799999999999</v>
      </c>
      <c r="C26">
        <v>10.706799999999999</v>
      </c>
      <c r="D26">
        <v>-16.436299999999999</v>
      </c>
      <c r="E26">
        <v>0</v>
      </c>
      <c r="F26">
        <v>0</v>
      </c>
      <c r="G26">
        <v>0</v>
      </c>
      <c r="P26">
        <v>2.2000000000000001E-3</v>
      </c>
      <c r="Q26">
        <v>0</v>
      </c>
      <c r="R26">
        <v>3</v>
      </c>
      <c r="S26" t="s">
        <v>656</v>
      </c>
      <c r="AB26">
        <v>2.2000000000000001E-3</v>
      </c>
      <c r="AM26" t="s">
        <v>418</v>
      </c>
      <c r="AU26">
        <v>2.2000000000000001E-3</v>
      </c>
      <c r="BH26">
        <v>0.05</v>
      </c>
      <c r="BY26">
        <v>1.6000000000000001E-3</v>
      </c>
      <c r="CC26">
        <v>2E-3</v>
      </c>
      <c r="CL26" t="s">
        <v>634</v>
      </c>
    </row>
    <row r="27" spans="1:90">
      <c r="A27" t="s">
        <v>148</v>
      </c>
      <c r="B27">
        <v>12.9756</v>
      </c>
      <c r="C27">
        <v>8.6669</v>
      </c>
      <c r="D27">
        <v>-15.014699999999999</v>
      </c>
      <c r="E27">
        <v>0</v>
      </c>
      <c r="F27">
        <v>0</v>
      </c>
      <c r="G27">
        <v>0</v>
      </c>
      <c r="P27">
        <v>1.1000000000000001E-3</v>
      </c>
      <c r="Q27">
        <v>0</v>
      </c>
      <c r="R27">
        <v>3</v>
      </c>
      <c r="S27" t="s">
        <v>657</v>
      </c>
      <c r="AB27">
        <v>1.1000000000000001E-3</v>
      </c>
      <c r="AM27" t="s">
        <v>418</v>
      </c>
      <c r="AU27">
        <v>1.1000000000000001E-3</v>
      </c>
      <c r="BH27">
        <v>0.05</v>
      </c>
      <c r="BY27">
        <v>8.0000000000000004E-4</v>
      </c>
      <c r="CC27">
        <v>1E-3</v>
      </c>
      <c r="CL27" t="s">
        <v>634</v>
      </c>
    </row>
    <row r="28" spans="1:90">
      <c r="A28" t="s">
        <v>612</v>
      </c>
      <c r="B28">
        <v>12.974500000000001</v>
      </c>
      <c r="C28">
        <v>7.6346999999999996</v>
      </c>
      <c r="D28">
        <v>-14.292899999999999</v>
      </c>
      <c r="E28">
        <v>0</v>
      </c>
      <c r="F28">
        <v>0</v>
      </c>
      <c r="G28">
        <v>0</v>
      </c>
      <c r="P28">
        <v>4.4000000000000003E-3</v>
      </c>
      <c r="Q28">
        <v>0</v>
      </c>
      <c r="R28">
        <v>3</v>
      </c>
      <c r="S28" t="s">
        <v>658</v>
      </c>
      <c r="AB28">
        <v>4.4000000000000003E-3</v>
      </c>
      <c r="AM28" t="s">
        <v>418</v>
      </c>
      <c r="AU28">
        <v>4.4000000000000003E-3</v>
      </c>
      <c r="BH28">
        <v>0.05</v>
      </c>
      <c r="BY28">
        <v>3.2000000000000002E-3</v>
      </c>
      <c r="CC28">
        <v>3.8999999999999998E-3</v>
      </c>
      <c r="CL28" t="s">
        <v>634</v>
      </c>
    </row>
    <row r="29" spans="1:90">
      <c r="A29" t="s">
        <v>659</v>
      </c>
      <c r="P29">
        <v>4.0000000000000001E-3</v>
      </c>
      <c r="CC29">
        <v>1E-3</v>
      </c>
      <c r="CG29">
        <v>3.5000000000000001E-3</v>
      </c>
      <c r="CH29">
        <v>1.9E-3</v>
      </c>
      <c r="CI29">
        <v>0.05</v>
      </c>
      <c r="CJ29">
        <v>4.0000000000000001E-3</v>
      </c>
      <c r="CK29" t="s">
        <v>418</v>
      </c>
      <c r="CL29" t="s">
        <v>419</v>
      </c>
    </row>
    <row r="30" spans="1:90">
      <c r="A30" t="s">
        <v>660</v>
      </c>
      <c r="P30">
        <v>6.6E-3</v>
      </c>
      <c r="CC30">
        <v>1.6000000000000001E-3</v>
      </c>
      <c r="CG30">
        <v>5.0000000000000001E-3</v>
      </c>
      <c r="CH30">
        <v>3.5000000000000001E-3</v>
      </c>
      <c r="CI30">
        <v>0.05</v>
      </c>
      <c r="CJ30">
        <v>6.6E-3</v>
      </c>
      <c r="CK30" t="s">
        <v>418</v>
      </c>
      <c r="CL30" t="s">
        <v>419</v>
      </c>
    </row>
    <row r="31" spans="1:90">
      <c r="A31" t="s">
        <v>661</v>
      </c>
      <c r="B31">
        <v>9.8802000000000003</v>
      </c>
      <c r="C31">
        <v>-8.1435999999999993</v>
      </c>
      <c r="D31">
        <v>-37.549999999999997</v>
      </c>
      <c r="E31">
        <v>4.0000000000000002E-4</v>
      </c>
      <c r="F31">
        <v>0.29809999999999998</v>
      </c>
      <c r="G31">
        <v>0.95450000000000002</v>
      </c>
      <c r="P31">
        <v>4.0000000000000002E-4</v>
      </c>
      <c r="Q31">
        <v>-2.9999999999999997E-4</v>
      </c>
      <c r="R31">
        <v>8</v>
      </c>
      <c r="S31" t="s">
        <v>662</v>
      </c>
      <c r="AB31">
        <v>6.9999999999999999E-4</v>
      </c>
      <c r="AM31" t="s">
        <v>418</v>
      </c>
      <c r="AU31">
        <v>6.9999999999999999E-4</v>
      </c>
      <c r="BH31">
        <v>0.05</v>
      </c>
      <c r="BY31">
        <v>2.0000000000000001E-4</v>
      </c>
      <c r="CC31">
        <v>2.9999999999999997E-4</v>
      </c>
      <c r="CL31" t="s">
        <v>422</v>
      </c>
    </row>
    <row r="32" spans="1:90">
      <c r="A32" t="s">
        <v>456</v>
      </c>
      <c r="B32">
        <v>9.8994999999999997</v>
      </c>
      <c r="C32">
        <v>-7.9221000000000004</v>
      </c>
      <c r="D32">
        <v>-37.619100000000003</v>
      </c>
      <c r="E32">
        <v>4.0000000000000002E-4</v>
      </c>
      <c r="F32">
        <v>0.29809999999999998</v>
      </c>
      <c r="G32">
        <v>0.95450000000000002</v>
      </c>
      <c r="P32">
        <v>1.6000000000000001E-3</v>
      </c>
      <c r="Q32">
        <v>-1E-3</v>
      </c>
      <c r="R32">
        <v>8</v>
      </c>
      <c r="S32" t="s">
        <v>457</v>
      </c>
      <c r="AB32">
        <v>2.7000000000000001E-3</v>
      </c>
      <c r="AM32" t="s">
        <v>418</v>
      </c>
      <c r="AQ32">
        <v>1.0125999999999999</v>
      </c>
      <c r="AR32">
        <v>3.1810999999999998</v>
      </c>
      <c r="AT32">
        <v>0.50629999999999997</v>
      </c>
      <c r="AU32">
        <v>2.7000000000000001E-3</v>
      </c>
      <c r="BH32">
        <v>0.05</v>
      </c>
      <c r="BY32">
        <v>8.0000000000000004E-4</v>
      </c>
      <c r="CC32">
        <v>8.9999999999999998E-4</v>
      </c>
      <c r="CL32" t="s">
        <v>425</v>
      </c>
    </row>
    <row r="33" spans="1:90">
      <c r="A33" t="s">
        <v>458</v>
      </c>
      <c r="B33">
        <v>9.9015000000000004</v>
      </c>
      <c r="C33">
        <v>-6.4317000000000002</v>
      </c>
      <c r="D33">
        <v>-32.846400000000003</v>
      </c>
      <c r="E33">
        <v>-13.1296</v>
      </c>
      <c r="F33">
        <v>-24.786899999999999</v>
      </c>
      <c r="G33">
        <v>-38.121499999999997</v>
      </c>
      <c r="H33">
        <v>9.8994999999999997</v>
      </c>
      <c r="I33">
        <v>-7.9221000000000004</v>
      </c>
      <c r="J33">
        <v>-32.619100000000003</v>
      </c>
      <c r="S33" t="s">
        <v>62</v>
      </c>
      <c r="AP33">
        <v>17.343</v>
      </c>
      <c r="CL33" t="s">
        <v>75</v>
      </c>
    </row>
    <row r="34" spans="1:90">
      <c r="A34" t="s">
        <v>291</v>
      </c>
      <c r="B34">
        <v>9.9015000000000004</v>
      </c>
      <c r="C34">
        <v>-6.4317000000000002</v>
      </c>
      <c r="D34">
        <v>-32.846400000000003</v>
      </c>
      <c r="E34">
        <v>-13.1296</v>
      </c>
      <c r="F34">
        <v>-24.786899999999999</v>
      </c>
      <c r="G34">
        <v>-38.121499999999997</v>
      </c>
      <c r="H34">
        <v>14.8995</v>
      </c>
      <c r="I34">
        <v>-7.9221000000000004</v>
      </c>
      <c r="J34">
        <v>-37.619100000000003</v>
      </c>
      <c r="S34" t="s">
        <v>62</v>
      </c>
      <c r="AP34">
        <v>89.977500000000006</v>
      </c>
      <c r="CL34" t="s">
        <v>75</v>
      </c>
    </row>
  </sheetData>
  <sheetCalcPr fullCalcOnLoad="1"/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L51"/>
  <sheetViews>
    <sheetView workbookViewId="0"/>
  </sheetViews>
  <sheetFormatPr baseColWidth="10" defaultRowHeight="13"/>
  <cols>
    <col min="1" max="1" width="34.5703125" bestFit="1" customWidth="1"/>
    <col min="2" max="2" width="8" bestFit="1" customWidth="1"/>
    <col min="3" max="4" width="8.7109375" bestFit="1" customWidth="1"/>
    <col min="5" max="7" width="7.7109375" bestFit="1" customWidth="1"/>
    <col min="8" max="8" width="8" bestFit="1" customWidth="1"/>
    <col min="9" max="9" width="8.7109375" bestFit="1" customWidth="1"/>
    <col min="10" max="10" width="7.42578125" bestFit="1" customWidth="1"/>
    <col min="11" max="13" width="7.7109375" bestFit="1" customWidth="1"/>
    <col min="14" max="14" width="8.42578125" bestFit="1" customWidth="1"/>
    <col min="15" max="15" width="9" bestFit="1" customWidth="1"/>
    <col min="16" max="16" width="7.5703125" bestFit="1" customWidth="1"/>
    <col min="17" max="17" width="7.7109375" bestFit="1" customWidth="1"/>
    <col min="18" max="18" width="12.85546875" bestFit="1" customWidth="1"/>
    <col min="19" max="19" width="10.28515625" bestFit="1" customWidth="1"/>
    <col min="20" max="20" width="8.85546875" bestFit="1" customWidth="1"/>
    <col min="21" max="21" width="8.7109375" bestFit="1" customWidth="1"/>
    <col min="22" max="22" width="8.85546875" bestFit="1" customWidth="1"/>
    <col min="23" max="23" width="10.28515625" bestFit="1" customWidth="1"/>
    <col min="24" max="24" width="10.5703125" bestFit="1" customWidth="1"/>
    <col min="25" max="25" width="12.85546875" bestFit="1" customWidth="1"/>
    <col min="26" max="26" width="10.42578125" bestFit="1" customWidth="1"/>
    <col min="27" max="27" width="12" bestFit="1" customWidth="1"/>
    <col min="28" max="28" width="11.5703125" bestFit="1" customWidth="1"/>
    <col min="30" max="30" width="11.28515625" bestFit="1" customWidth="1"/>
    <col min="31" max="31" width="8.28515625" bestFit="1" customWidth="1"/>
    <col min="32" max="32" width="8.140625" bestFit="1" customWidth="1"/>
    <col min="33" max="33" width="8.28515625" bestFit="1" customWidth="1"/>
    <col min="34" max="35" width="9.7109375" bestFit="1" customWidth="1"/>
    <col min="36" max="37" width="9.85546875" bestFit="1" customWidth="1"/>
    <col min="38" max="38" width="10.140625" bestFit="1" customWidth="1"/>
    <col min="39" max="39" width="10.5703125" customWidth="1"/>
    <col min="40" max="40" width="10.140625" bestFit="1" customWidth="1"/>
    <col min="42" max="42" width="9.5703125" bestFit="1" customWidth="1"/>
    <col min="43" max="43" width="7.85546875" bestFit="1" customWidth="1"/>
    <col min="44" max="45" width="8.140625" bestFit="1" customWidth="1"/>
    <col min="46" max="46" width="8.28515625" bestFit="1" customWidth="1"/>
    <col min="47" max="47" width="9.28515625" bestFit="1" customWidth="1"/>
    <col min="48" max="48" width="8" bestFit="1" customWidth="1"/>
    <col min="49" max="49" width="7.85546875" bestFit="1" customWidth="1"/>
    <col min="50" max="50" width="8" bestFit="1" customWidth="1"/>
    <col min="51" max="51" width="9.42578125" bestFit="1" customWidth="1"/>
    <col min="52" max="52" width="9.7109375" bestFit="1" customWidth="1"/>
    <col min="53" max="54" width="9.5703125" bestFit="1" customWidth="1"/>
    <col min="55" max="55" width="9.7109375" bestFit="1" customWidth="1"/>
    <col min="56" max="56" width="8.42578125" bestFit="1" customWidth="1"/>
    <col min="57" max="57" width="8.28515625" bestFit="1" customWidth="1"/>
    <col min="58" max="58" width="8.42578125" bestFit="1" customWidth="1"/>
    <col min="59" max="59" width="10.140625" bestFit="1" customWidth="1"/>
    <col min="60" max="60" width="11.140625" bestFit="1" customWidth="1"/>
    <col min="61" max="62" width="10" bestFit="1" customWidth="1"/>
    <col min="63" max="63" width="10.140625" bestFit="1" customWidth="1"/>
    <col min="64" max="64" width="9.7109375" bestFit="1" customWidth="1"/>
    <col min="65" max="65" width="10.28515625" bestFit="1" customWidth="1"/>
    <col min="66" max="66" width="10.85546875" bestFit="1" customWidth="1"/>
    <col min="67" max="67" width="8.42578125" bestFit="1" customWidth="1"/>
    <col min="68" max="68" width="8.28515625" bestFit="1" customWidth="1"/>
    <col min="69" max="69" width="8.42578125" bestFit="1" customWidth="1"/>
    <col min="70" max="70" width="10.140625" bestFit="1" customWidth="1"/>
    <col min="71" max="72" width="10" bestFit="1" customWidth="1"/>
    <col min="73" max="73" width="10.140625" bestFit="1" customWidth="1"/>
    <col min="74" max="74" width="9.7109375" bestFit="1" customWidth="1"/>
    <col min="75" max="75" width="6" bestFit="1" customWidth="1"/>
    <col min="76" max="76" width="6.85546875" bestFit="1" customWidth="1"/>
    <col min="77" max="77" width="7" bestFit="1" customWidth="1"/>
    <col min="78" max="78" width="10.5703125" bestFit="1" customWidth="1"/>
    <col min="79" max="79" width="11.140625" bestFit="1" customWidth="1"/>
    <col min="80" max="80" width="10.28515625" bestFit="1" customWidth="1"/>
    <col min="81" max="81" width="7" bestFit="1" customWidth="1"/>
    <col min="82" max="82" width="10.42578125" bestFit="1" customWidth="1"/>
    <col min="83" max="83" width="10.85546875" bestFit="1" customWidth="1"/>
    <col min="84" max="84" width="10.28515625" bestFit="1" customWidth="1"/>
    <col min="85" max="85" width="4.7109375" bestFit="1" customWidth="1"/>
    <col min="86" max="86" width="4.140625" bestFit="1" customWidth="1"/>
    <col min="87" max="88" width="12.7109375" bestFit="1" customWidth="1"/>
    <col min="89" max="89" width="12.140625" bestFit="1" customWidth="1"/>
    <col min="90" max="90" width="8.42578125" bestFit="1" customWidth="1"/>
  </cols>
  <sheetData>
    <row r="1" spans="1:90">
      <c r="A1" s="1" t="s">
        <v>130</v>
      </c>
    </row>
    <row r="4" spans="1:90">
      <c r="A4" t="s">
        <v>131</v>
      </c>
    </row>
    <row r="5" spans="1:90">
      <c r="A5" t="s">
        <v>708</v>
      </c>
    </row>
    <row r="6" spans="1:90">
      <c r="A6" t="s">
        <v>176</v>
      </c>
    </row>
    <row r="7" spans="1:90">
      <c r="A7" t="s">
        <v>709</v>
      </c>
    </row>
    <row r="8" spans="1:90">
      <c r="A8" t="s">
        <v>570</v>
      </c>
    </row>
    <row r="9" spans="1:90">
      <c r="A9" t="s">
        <v>571</v>
      </c>
    </row>
    <row r="10" spans="1:90">
      <c r="A10" t="s">
        <v>444</v>
      </c>
    </row>
    <row r="11" spans="1:90">
      <c r="A11" t="s">
        <v>181</v>
      </c>
    </row>
    <row r="12" spans="1:90">
      <c r="A12" t="s">
        <v>182</v>
      </c>
      <c r="B12" t="s">
        <v>183</v>
      </c>
      <c r="C12" t="s">
        <v>184</v>
      </c>
      <c r="D12" t="s">
        <v>185</v>
      </c>
      <c r="E12" t="s">
        <v>186</v>
      </c>
      <c r="F12" t="s">
        <v>187</v>
      </c>
      <c r="G12" t="s">
        <v>188</v>
      </c>
      <c r="H12" t="s">
        <v>189</v>
      </c>
      <c r="I12" t="s">
        <v>190</v>
      </c>
      <c r="J12" t="s">
        <v>191</v>
      </c>
      <c r="K12" t="s">
        <v>192</v>
      </c>
      <c r="L12" t="s">
        <v>193</v>
      </c>
      <c r="M12" t="s">
        <v>194</v>
      </c>
      <c r="N12" t="s">
        <v>195</v>
      </c>
      <c r="O12" t="s">
        <v>157</v>
      </c>
      <c r="P12" t="s">
        <v>158</v>
      </c>
      <c r="Q12" t="s">
        <v>159</v>
      </c>
      <c r="R12" t="s">
        <v>196</v>
      </c>
      <c r="S12" t="s">
        <v>197</v>
      </c>
      <c r="T12" t="s">
        <v>198</v>
      </c>
      <c r="U12" t="s">
        <v>199</v>
      </c>
      <c r="V12" t="s">
        <v>200</v>
      </c>
      <c r="W12" t="s">
        <v>14</v>
      </c>
      <c r="X12" t="s">
        <v>15</v>
      </c>
      <c r="Y12" t="s">
        <v>16</v>
      </c>
      <c r="Z12" t="s">
        <v>17</v>
      </c>
      <c r="AA12" t="s">
        <v>18</v>
      </c>
      <c r="AB12" t="s">
        <v>19</v>
      </c>
      <c r="AC12" t="s">
        <v>20</v>
      </c>
      <c r="AD12" t="s">
        <v>21</v>
      </c>
      <c r="AE12" t="s">
        <v>22</v>
      </c>
      <c r="AF12" t="s">
        <v>23</v>
      </c>
      <c r="AG12" t="s">
        <v>24</v>
      </c>
      <c r="AH12" t="s">
        <v>25</v>
      </c>
      <c r="AI12" t="s">
        <v>26</v>
      </c>
      <c r="AJ12" t="s">
        <v>332</v>
      </c>
      <c r="AK12" t="s">
        <v>493</v>
      </c>
      <c r="AL12" t="s">
        <v>494</v>
      </c>
      <c r="AM12" t="s">
        <v>688</v>
      </c>
      <c r="AN12" t="s">
        <v>689</v>
      </c>
      <c r="AO12" t="s">
        <v>690</v>
      </c>
      <c r="AP12" t="s">
        <v>691</v>
      </c>
      <c r="AQ12" t="s">
        <v>692</v>
      </c>
      <c r="AR12" t="s">
        <v>693</v>
      </c>
      <c r="AS12" t="s">
        <v>694</v>
      </c>
      <c r="AT12" t="s">
        <v>695</v>
      </c>
      <c r="AU12" t="s">
        <v>696</v>
      </c>
      <c r="AV12" t="s">
        <v>697</v>
      </c>
      <c r="AW12" t="s">
        <v>700</v>
      </c>
      <c r="AX12" t="s">
        <v>701</v>
      </c>
      <c r="AY12" t="s">
        <v>702</v>
      </c>
      <c r="AZ12" t="s">
        <v>703</v>
      </c>
      <c r="BA12" t="s">
        <v>704</v>
      </c>
      <c r="BB12" t="s">
        <v>705</v>
      </c>
      <c r="BC12" t="s">
        <v>706</v>
      </c>
      <c r="BD12" t="s">
        <v>707</v>
      </c>
      <c r="BE12" t="s">
        <v>510</v>
      </c>
      <c r="BF12" t="s">
        <v>511</v>
      </c>
      <c r="BG12" t="s">
        <v>512</v>
      </c>
      <c r="BH12" t="s">
        <v>710</v>
      </c>
      <c r="BI12" t="s">
        <v>711</v>
      </c>
      <c r="BJ12" t="s">
        <v>522</v>
      </c>
      <c r="BK12" t="s">
        <v>523</v>
      </c>
      <c r="BL12" t="s">
        <v>524</v>
      </c>
      <c r="BM12" t="s">
        <v>525</v>
      </c>
      <c r="BN12" t="s">
        <v>526</v>
      </c>
      <c r="BO12" t="s">
        <v>527</v>
      </c>
      <c r="BP12" t="s">
        <v>528</v>
      </c>
      <c r="BQ12" t="s">
        <v>529</v>
      </c>
      <c r="BR12" t="s">
        <v>530</v>
      </c>
      <c r="BS12" t="s">
        <v>531</v>
      </c>
      <c r="BT12" t="s">
        <v>532</v>
      </c>
      <c r="BU12" t="s">
        <v>533</v>
      </c>
      <c r="BV12" t="s">
        <v>534</v>
      </c>
      <c r="BW12" t="s">
        <v>535</v>
      </c>
      <c r="BX12" t="s">
        <v>536</v>
      </c>
      <c r="BY12" t="s">
        <v>537</v>
      </c>
      <c r="BZ12" t="s">
        <v>538</v>
      </c>
      <c r="CA12" t="s">
        <v>539</v>
      </c>
      <c r="CB12" t="s">
        <v>540</v>
      </c>
      <c r="CC12" t="s">
        <v>67</v>
      </c>
      <c r="CD12" t="s">
        <v>68</v>
      </c>
      <c r="CE12" t="s">
        <v>69</v>
      </c>
      <c r="CF12" t="s">
        <v>168</v>
      </c>
      <c r="CG12" t="s">
        <v>169</v>
      </c>
      <c r="CH12" t="s">
        <v>254</v>
      </c>
      <c r="CI12" t="s">
        <v>255</v>
      </c>
      <c r="CJ12" t="s">
        <v>256</v>
      </c>
      <c r="CK12" t="s">
        <v>257</v>
      </c>
      <c r="CL12" t="s">
        <v>258</v>
      </c>
    </row>
    <row r="14" spans="1:90">
      <c r="A14" t="s">
        <v>417</v>
      </c>
      <c r="P14">
        <v>0</v>
      </c>
      <c r="CC14">
        <v>0</v>
      </c>
      <c r="CG14">
        <v>0</v>
      </c>
      <c r="CH14">
        <v>0</v>
      </c>
      <c r="CI14">
        <v>0.05</v>
      </c>
      <c r="CJ14">
        <v>0</v>
      </c>
      <c r="CK14" t="s">
        <v>418</v>
      </c>
      <c r="CL14" t="s">
        <v>419</v>
      </c>
    </row>
    <row r="15" spans="1:90">
      <c r="A15" t="s">
        <v>573</v>
      </c>
      <c r="B15">
        <v>9.9586000000000006</v>
      </c>
      <c r="C15">
        <v>-7.6346999999999996</v>
      </c>
      <c r="D15">
        <v>0</v>
      </c>
      <c r="E15">
        <v>0</v>
      </c>
      <c r="F15">
        <v>0</v>
      </c>
      <c r="G15">
        <v>1</v>
      </c>
      <c r="P15">
        <v>1.5E-3</v>
      </c>
      <c r="Q15">
        <v>-1.1000000000000001E-3</v>
      </c>
      <c r="R15">
        <v>22</v>
      </c>
      <c r="S15" t="s">
        <v>574</v>
      </c>
      <c r="AB15">
        <v>2.5999999999999999E-3</v>
      </c>
      <c r="AM15" t="s">
        <v>418</v>
      </c>
      <c r="AU15">
        <v>2.5999999999999999E-3</v>
      </c>
      <c r="BH15">
        <v>0.05</v>
      </c>
      <c r="BW15" t="s">
        <v>575</v>
      </c>
      <c r="BY15">
        <v>5.9999999999999995E-4</v>
      </c>
      <c r="CC15">
        <v>6.9999999999999999E-4</v>
      </c>
      <c r="CL15" t="s">
        <v>422</v>
      </c>
    </row>
    <row r="16" spans="1:90">
      <c r="A16" t="s">
        <v>576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P16">
        <v>1.4E-3</v>
      </c>
      <c r="Q16">
        <v>-2.3999999999999998E-3</v>
      </c>
      <c r="R16">
        <v>7</v>
      </c>
      <c r="S16" t="s">
        <v>577</v>
      </c>
      <c r="AB16">
        <v>3.8E-3</v>
      </c>
      <c r="AM16" t="s">
        <v>418</v>
      </c>
      <c r="AQ16">
        <v>0.35489999999999999</v>
      </c>
      <c r="AR16">
        <v>1.115</v>
      </c>
      <c r="AT16">
        <v>0.17749999999999999</v>
      </c>
      <c r="AU16">
        <v>3.8E-3</v>
      </c>
      <c r="BH16">
        <v>0.05</v>
      </c>
      <c r="BW16" t="s">
        <v>578</v>
      </c>
      <c r="BY16">
        <v>1.2999999999999999E-3</v>
      </c>
      <c r="CC16">
        <v>1.4E-3</v>
      </c>
      <c r="CL16" t="s">
        <v>425</v>
      </c>
    </row>
    <row r="17" spans="1:90">
      <c r="A17" t="s">
        <v>579</v>
      </c>
      <c r="B17">
        <v>19.6812</v>
      </c>
      <c r="C17">
        <v>-15.744899999999999</v>
      </c>
      <c r="D17">
        <v>0</v>
      </c>
      <c r="E17">
        <v>0</v>
      </c>
      <c r="F17">
        <v>0</v>
      </c>
      <c r="G17">
        <v>1</v>
      </c>
      <c r="K17">
        <v>0.79890000000000005</v>
      </c>
      <c r="L17">
        <v>-0.60140000000000005</v>
      </c>
      <c r="M17">
        <v>0</v>
      </c>
      <c r="P17">
        <v>1.6999999999999999E-3</v>
      </c>
      <c r="Q17">
        <v>-1.6999999999999999E-3</v>
      </c>
      <c r="R17">
        <v>6</v>
      </c>
      <c r="S17" t="s">
        <v>580</v>
      </c>
      <c r="AB17">
        <v>3.3999999999999998E-3</v>
      </c>
      <c r="AM17" t="s">
        <v>418</v>
      </c>
      <c r="AQ17">
        <v>0.43740000000000001</v>
      </c>
      <c r="AR17">
        <v>0.1128</v>
      </c>
      <c r="AT17">
        <v>0.21870000000000001</v>
      </c>
      <c r="AU17">
        <v>3.3999999999999998E-3</v>
      </c>
      <c r="BH17">
        <v>0.05</v>
      </c>
      <c r="CL17" t="s">
        <v>252</v>
      </c>
    </row>
    <row r="18" spans="1:90">
      <c r="A18" t="s">
        <v>61</v>
      </c>
      <c r="B18">
        <v>0</v>
      </c>
      <c r="C18">
        <v>0</v>
      </c>
      <c r="D18">
        <v>0</v>
      </c>
      <c r="H18">
        <v>19.6812</v>
      </c>
      <c r="I18">
        <v>-15.744899999999999</v>
      </c>
      <c r="J18">
        <v>0</v>
      </c>
      <c r="K18">
        <v>0.78090000000000004</v>
      </c>
      <c r="L18">
        <v>-0.62470000000000003</v>
      </c>
      <c r="M18">
        <v>0</v>
      </c>
      <c r="P18">
        <v>0</v>
      </c>
      <c r="Q18">
        <v>0</v>
      </c>
      <c r="R18">
        <v>0</v>
      </c>
      <c r="S18" t="s">
        <v>62</v>
      </c>
      <c r="AB18">
        <v>0</v>
      </c>
      <c r="AM18" t="s">
        <v>418</v>
      </c>
      <c r="AR18">
        <v>25.2042</v>
      </c>
      <c r="AU18">
        <v>0</v>
      </c>
      <c r="BH18">
        <v>0.05</v>
      </c>
      <c r="BW18" t="s">
        <v>581</v>
      </c>
      <c r="BY18">
        <v>0</v>
      </c>
      <c r="CC18">
        <v>0</v>
      </c>
      <c r="CL18" t="s">
        <v>63</v>
      </c>
    </row>
    <row r="19" spans="1:90">
      <c r="A19" t="s">
        <v>650</v>
      </c>
      <c r="B19">
        <v>0</v>
      </c>
      <c r="C19">
        <v>0</v>
      </c>
      <c r="D19">
        <v>0</v>
      </c>
      <c r="E19">
        <v>0</v>
      </c>
      <c r="F19">
        <v>0</v>
      </c>
      <c r="G19">
        <v>1</v>
      </c>
      <c r="S19" t="s">
        <v>62</v>
      </c>
      <c r="CL19" t="s">
        <v>65</v>
      </c>
    </row>
    <row r="20" spans="1:90">
      <c r="A20" t="s">
        <v>385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S20" t="s">
        <v>62</v>
      </c>
      <c r="CL20" t="s">
        <v>65</v>
      </c>
    </row>
    <row r="21" spans="1:90">
      <c r="A21" t="s">
        <v>244</v>
      </c>
      <c r="P21">
        <v>0</v>
      </c>
      <c r="CC21">
        <v>0</v>
      </c>
      <c r="CG21">
        <v>0</v>
      </c>
      <c r="CH21">
        <v>0</v>
      </c>
      <c r="CI21">
        <v>0.05</v>
      </c>
      <c r="CJ21">
        <v>0</v>
      </c>
      <c r="CK21" t="s">
        <v>418</v>
      </c>
      <c r="CL21" t="s">
        <v>419</v>
      </c>
    </row>
    <row r="22" spans="1:90">
      <c r="A22" t="s">
        <v>386</v>
      </c>
      <c r="B22">
        <v>9.8369999999999997</v>
      </c>
      <c r="C22">
        <v>-7.8688000000000002</v>
      </c>
      <c r="D22">
        <v>0</v>
      </c>
      <c r="E22">
        <v>0</v>
      </c>
      <c r="F22">
        <v>0</v>
      </c>
      <c r="G22">
        <v>1</v>
      </c>
      <c r="P22">
        <v>4.0000000000000002E-4</v>
      </c>
      <c r="Q22">
        <v>-4.0000000000000002E-4</v>
      </c>
      <c r="R22">
        <v>32</v>
      </c>
      <c r="S22" t="s">
        <v>387</v>
      </c>
      <c r="AB22">
        <v>8.0000000000000004E-4</v>
      </c>
      <c r="AM22" t="s">
        <v>418</v>
      </c>
      <c r="AQ22">
        <v>2.3694000000000002</v>
      </c>
      <c r="AR22">
        <v>7.4438000000000004</v>
      </c>
      <c r="AT22">
        <v>1.1847000000000001</v>
      </c>
      <c r="AU22">
        <v>8.0000000000000004E-4</v>
      </c>
      <c r="BH22">
        <v>0.05</v>
      </c>
      <c r="BY22">
        <v>2.0000000000000001E-4</v>
      </c>
      <c r="CC22">
        <v>2.0000000000000001E-4</v>
      </c>
      <c r="CL22" t="s">
        <v>425</v>
      </c>
    </row>
    <row r="23" spans="1:90">
      <c r="A23" t="s">
        <v>388</v>
      </c>
      <c r="B23">
        <v>9.8370999999999995</v>
      </c>
      <c r="C23">
        <v>-7.8691000000000004</v>
      </c>
      <c r="D23">
        <v>0</v>
      </c>
      <c r="E23">
        <v>0</v>
      </c>
      <c r="F23">
        <v>0</v>
      </c>
      <c r="G23">
        <v>1</v>
      </c>
      <c r="K23">
        <v>-0.8458</v>
      </c>
      <c r="L23">
        <v>-0.53349999999999997</v>
      </c>
      <c r="M23">
        <v>0</v>
      </c>
      <c r="P23">
        <v>5.0000000000000001E-4</v>
      </c>
      <c r="Q23">
        <v>-5.9999999999999995E-4</v>
      </c>
      <c r="R23">
        <v>9</v>
      </c>
      <c r="S23" t="s">
        <v>389</v>
      </c>
      <c r="AB23">
        <v>1.1000000000000001E-3</v>
      </c>
      <c r="AM23" t="s">
        <v>418</v>
      </c>
      <c r="AQ23">
        <v>4.3452000000000002</v>
      </c>
      <c r="AR23">
        <v>4.3471000000000002</v>
      </c>
      <c r="AT23">
        <v>2.1726000000000001</v>
      </c>
      <c r="AU23">
        <v>1.1000000000000001E-3</v>
      </c>
      <c r="BH23">
        <v>0.05</v>
      </c>
      <c r="BY23">
        <v>6.9999999999999999E-4</v>
      </c>
      <c r="CC23">
        <v>6.9999999999999999E-4</v>
      </c>
      <c r="CL23" t="s">
        <v>541</v>
      </c>
    </row>
    <row r="24" spans="1:90">
      <c r="A24" t="s">
        <v>542</v>
      </c>
      <c r="B24">
        <v>9.8368000000000002</v>
      </c>
      <c r="C24">
        <v>-7.8682999999999996</v>
      </c>
      <c r="D24">
        <v>6.0015999999999998</v>
      </c>
      <c r="H24">
        <v>9.8363999999999994</v>
      </c>
      <c r="I24">
        <v>-7.8644999999999996</v>
      </c>
      <c r="J24">
        <v>1.3251999999999999</v>
      </c>
      <c r="K24">
        <v>-1E-4</v>
      </c>
      <c r="L24">
        <v>8.0000000000000004E-4</v>
      </c>
      <c r="M24">
        <v>-1</v>
      </c>
      <c r="P24">
        <v>5.0000000000000001E-3</v>
      </c>
      <c r="Q24">
        <v>-2.3999999999999998E-3</v>
      </c>
      <c r="R24">
        <v>13</v>
      </c>
      <c r="S24" t="s">
        <v>543</v>
      </c>
      <c r="AB24">
        <v>7.4000000000000003E-3</v>
      </c>
      <c r="AM24" t="s">
        <v>418</v>
      </c>
      <c r="AQ24">
        <v>4.3517999999999999</v>
      </c>
      <c r="AR24">
        <v>4.6764000000000001</v>
      </c>
      <c r="AT24">
        <v>2.1758999999999999</v>
      </c>
      <c r="AU24">
        <v>7.4000000000000003E-3</v>
      </c>
      <c r="BH24">
        <v>0.05</v>
      </c>
      <c r="BY24">
        <v>1.8E-3</v>
      </c>
      <c r="CC24">
        <v>1.9E-3</v>
      </c>
      <c r="CL24" t="s">
        <v>544</v>
      </c>
    </row>
    <row r="25" spans="1:90">
      <c r="A25" t="s">
        <v>382</v>
      </c>
      <c r="B25">
        <v>9.8368000000000002</v>
      </c>
      <c r="C25">
        <v>-7.8677000000000001</v>
      </c>
      <c r="D25">
        <v>6.0015999999999998</v>
      </c>
      <c r="H25">
        <v>9.8367000000000004</v>
      </c>
      <c r="I25">
        <v>-7.8667999999999996</v>
      </c>
      <c r="J25">
        <v>0</v>
      </c>
      <c r="K25">
        <v>0</v>
      </c>
      <c r="L25">
        <v>2.0000000000000001E-4</v>
      </c>
      <c r="M25">
        <v>-1</v>
      </c>
      <c r="P25">
        <v>2.5999999999999999E-3</v>
      </c>
      <c r="Q25">
        <v>5.9999999999999995E-4</v>
      </c>
      <c r="R25">
        <v>3</v>
      </c>
      <c r="S25" t="s">
        <v>62</v>
      </c>
      <c r="AB25">
        <v>2E-3</v>
      </c>
      <c r="AM25" t="s">
        <v>418</v>
      </c>
      <c r="AR25">
        <v>6.0015999999999998</v>
      </c>
      <c r="AU25">
        <v>2E-3</v>
      </c>
      <c r="BH25">
        <v>0.05</v>
      </c>
      <c r="BY25">
        <v>1.9E-3</v>
      </c>
      <c r="CC25">
        <v>2.3E-3</v>
      </c>
      <c r="CL25" t="s">
        <v>63</v>
      </c>
    </row>
    <row r="26" spans="1:90">
      <c r="A26" t="s">
        <v>383</v>
      </c>
      <c r="B26">
        <v>9.8368000000000002</v>
      </c>
      <c r="C26">
        <v>-7.8677000000000001</v>
      </c>
      <c r="D26">
        <v>6.0015999999999998</v>
      </c>
      <c r="E26">
        <v>9.8367000000000004</v>
      </c>
      <c r="F26">
        <v>-7.8667999999999996</v>
      </c>
      <c r="G26">
        <v>0</v>
      </c>
      <c r="H26">
        <v>9.8367000000000004</v>
      </c>
      <c r="I26">
        <v>-1.8652</v>
      </c>
      <c r="J26">
        <v>0</v>
      </c>
      <c r="S26" t="s">
        <v>62</v>
      </c>
      <c r="AP26">
        <v>90.008799999999994</v>
      </c>
      <c r="CL26" t="s">
        <v>75</v>
      </c>
    </row>
    <row r="27" spans="1:90">
      <c r="A27" t="s">
        <v>384</v>
      </c>
      <c r="B27">
        <v>10.081200000000001</v>
      </c>
      <c r="C27">
        <v>-7.5643000000000002</v>
      </c>
      <c r="D27">
        <v>2.2000000000000001E-3</v>
      </c>
      <c r="E27">
        <v>0</v>
      </c>
      <c r="F27">
        <v>1E-4</v>
      </c>
      <c r="G27">
        <v>1</v>
      </c>
      <c r="P27">
        <v>1.6999999999999999E-3</v>
      </c>
      <c r="Q27">
        <v>-2.0999999999999999E-3</v>
      </c>
      <c r="R27">
        <v>24</v>
      </c>
      <c r="S27" t="s">
        <v>377</v>
      </c>
      <c r="AB27">
        <v>3.8E-3</v>
      </c>
      <c r="AM27" t="s">
        <v>418</v>
      </c>
      <c r="AU27">
        <v>3.8E-3</v>
      </c>
      <c r="BH27">
        <v>0.05</v>
      </c>
      <c r="BY27">
        <v>1.1999999999999999E-3</v>
      </c>
      <c r="CC27">
        <v>1.1999999999999999E-3</v>
      </c>
      <c r="CL27" t="s">
        <v>422</v>
      </c>
    </row>
    <row r="28" spans="1:90">
      <c r="A28" t="s">
        <v>378</v>
      </c>
      <c r="B28">
        <v>-3.8999999999999998E-3</v>
      </c>
      <c r="C28">
        <v>4.1000000000000003E-3</v>
      </c>
      <c r="D28">
        <v>1.6000000000000001E-3</v>
      </c>
      <c r="E28">
        <v>0</v>
      </c>
      <c r="F28">
        <v>1E-4</v>
      </c>
      <c r="G28">
        <v>1</v>
      </c>
      <c r="P28">
        <v>8.9999999999999998E-4</v>
      </c>
      <c r="Q28">
        <v>-1.1000000000000001E-3</v>
      </c>
      <c r="R28">
        <v>5</v>
      </c>
      <c r="S28" t="s">
        <v>379</v>
      </c>
      <c r="AB28">
        <v>2E-3</v>
      </c>
      <c r="AM28" t="s">
        <v>418</v>
      </c>
      <c r="AQ28">
        <v>0.58830000000000005</v>
      </c>
      <c r="AR28">
        <v>1.8481000000000001</v>
      </c>
      <c r="AT28">
        <v>0.29409999999999997</v>
      </c>
      <c r="AU28">
        <v>2E-3</v>
      </c>
      <c r="BH28">
        <v>0.05</v>
      </c>
      <c r="BY28">
        <v>8.9999999999999998E-4</v>
      </c>
      <c r="CC28">
        <v>1E-3</v>
      </c>
      <c r="CL28" t="s">
        <v>425</v>
      </c>
    </row>
    <row r="29" spans="1:90">
      <c r="A29" t="s">
        <v>380</v>
      </c>
      <c r="B29">
        <v>19.680700000000002</v>
      </c>
      <c r="C29">
        <v>-15.7402</v>
      </c>
      <c r="D29">
        <v>2.8999999999999998E-3</v>
      </c>
      <c r="E29">
        <v>0</v>
      </c>
      <c r="F29">
        <v>1E-4</v>
      </c>
      <c r="G29">
        <v>1</v>
      </c>
      <c r="P29">
        <v>7.1000000000000004E-3</v>
      </c>
      <c r="Q29">
        <v>-3.8999999999999998E-3</v>
      </c>
      <c r="R29">
        <v>6</v>
      </c>
      <c r="S29" t="s">
        <v>381</v>
      </c>
      <c r="AB29">
        <v>1.0999999999999999E-2</v>
      </c>
      <c r="AM29" t="s">
        <v>418</v>
      </c>
      <c r="AQ29">
        <v>0.6714</v>
      </c>
      <c r="AR29">
        <v>2.1093000000000002</v>
      </c>
      <c r="AT29">
        <v>0.3357</v>
      </c>
      <c r="AU29">
        <v>1.0999999999999999E-2</v>
      </c>
      <c r="BH29">
        <v>0.05</v>
      </c>
      <c r="BY29">
        <v>3.8999999999999998E-3</v>
      </c>
      <c r="CC29">
        <v>4.1999999999999997E-3</v>
      </c>
      <c r="CL29" t="s">
        <v>425</v>
      </c>
    </row>
    <row r="30" spans="1:90">
      <c r="A30" t="s">
        <v>80</v>
      </c>
      <c r="B30">
        <v>10.5303</v>
      </c>
      <c r="C30">
        <v>12.059699999999999</v>
      </c>
      <c r="D30">
        <v>6.5076000000000001</v>
      </c>
      <c r="E30">
        <v>1E-4</v>
      </c>
      <c r="F30">
        <v>0.57430000000000003</v>
      </c>
      <c r="G30">
        <v>0.81859999999999999</v>
      </c>
      <c r="P30">
        <v>8.9999999999999998E-4</v>
      </c>
      <c r="Q30">
        <v>-5.9999999999999995E-4</v>
      </c>
      <c r="R30">
        <v>31</v>
      </c>
      <c r="S30" t="s">
        <v>213</v>
      </c>
      <c r="AB30">
        <v>1.5E-3</v>
      </c>
      <c r="AM30" t="s">
        <v>418</v>
      </c>
      <c r="AU30">
        <v>1.5E-3</v>
      </c>
      <c r="BH30">
        <v>0.05</v>
      </c>
      <c r="BY30">
        <v>2.9999999999999997E-4</v>
      </c>
      <c r="CC30">
        <v>2.9999999999999997E-4</v>
      </c>
      <c r="CL30" t="s">
        <v>422</v>
      </c>
    </row>
    <row r="31" spans="1:90">
      <c r="A31" t="s">
        <v>248</v>
      </c>
      <c r="B31">
        <v>10.828099999999999</v>
      </c>
      <c r="C31">
        <v>13.739000000000001</v>
      </c>
      <c r="D31">
        <v>5.3293999999999997</v>
      </c>
      <c r="E31">
        <v>1E-4</v>
      </c>
      <c r="F31">
        <v>0.57430000000000003</v>
      </c>
      <c r="G31">
        <v>0.81859999999999999</v>
      </c>
      <c r="P31">
        <v>1.9E-3</v>
      </c>
      <c r="Q31">
        <v>-1.1999999999999999E-3</v>
      </c>
      <c r="R31">
        <v>11</v>
      </c>
      <c r="S31" t="s">
        <v>214</v>
      </c>
      <c r="AB31">
        <v>3.0999999999999999E-3</v>
      </c>
      <c r="AM31" t="s">
        <v>418</v>
      </c>
      <c r="AQ31">
        <v>0.49759999999999999</v>
      </c>
      <c r="AR31">
        <v>1.5631999999999999</v>
      </c>
      <c r="AT31">
        <v>0.24879999999999999</v>
      </c>
      <c r="AU31">
        <v>3.0999999999999999E-3</v>
      </c>
      <c r="BH31">
        <v>0.05</v>
      </c>
      <c r="BY31">
        <v>8.0000000000000004E-4</v>
      </c>
      <c r="CC31">
        <v>8.0000000000000004E-4</v>
      </c>
      <c r="CL31" t="s">
        <v>425</v>
      </c>
    </row>
    <row r="32" spans="1:90">
      <c r="A32" t="s">
        <v>250</v>
      </c>
      <c r="B32">
        <v>10.826599999999999</v>
      </c>
      <c r="C32">
        <v>10.4649</v>
      </c>
      <c r="D32">
        <v>7.6264000000000003</v>
      </c>
      <c r="E32">
        <v>1E-4</v>
      </c>
      <c r="F32">
        <v>0.57430000000000003</v>
      </c>
      <c r="G32">
        <v>0.81859999999999999</v>
      </c>
      <c r="K32">
        <v>2E-3</v>
      </c>
      <c r="L32">
        <v>0.81859999999999999</v>
      </c>
      <c r="M32">
        <v>-0.57430000000000003</v>
      </c>
      <c r="P32">
        <v>2.9999999999999997E-4</v>
      </c>
      <c r="Q32">
        <v>-2.9999999999999997E-4</v>
      </c>
      <c r="R32">
        <v>6</v>
      </c>
      <c r="S32" t="s">
        <v>215</v>
      </c>
      <c r="AB32">
        <v>5.0000000000000001E-4</v>
      </c>
      <c r="AM32" t="s">
        <v>418</v>
      </c>
      <c r="AQ32">
        <v>0.49619999999999997</v>
      </c>
      <c r="AR32">
        <v>0.12790000000000001</v>
      </c>
      <c r="AT32">
        <v>0.24809999999999999</v>
      </c>
      <c r="AU32">
        <v>5.0000000000000001E-4</v>
      </c>
      <c r="BH32">
        <v>0.05</v>
      </c>
      <c r="CL32" t="s">
        <v>252</v>
      </c>
    </row>
    <row r="33" spans="1:90">
      <c r="A33" t="s">
        <v>245</v>
      </c>
      <c r="B33">
        <v>9.9120000000000008</v>
      </c>
      <c r="C33">
        <v>8.6523000000000003</v>
      </c>
      <c r="D33">
        <v>-3.2442000000000002</v>
      </c>
      <c r="E33">
        <v>-5.0000000000000001E-4</v>
      </c>
      <c r="F33">
        <v>1</v>
      </c>
      <c r="G33">
        <v>-4.0000000000000002E-4</v>
      </c>
      <c r="P33">
        <v>6.9999999999999999E-4</v>
      </c>
      <c r="Q33">
        <v>-4.0000000000000002E-4</v>
      </c>
      <c r="R33">
        <v>40</v>
      </c>
      <c r="S33" t="s">
        <v>216</v>
      </c>
      <c r="AB33">
        <v>1.1000000000000001E-3</v>
      </c>
      <c r="AM33" t="s">
        <v>418</v>
      </c>
      <c r="AU33">
        <v>1.1000000000000001E-3</v>
      </c>
      <c r="BH33">
        <v>0.05</v>
      </c>
      <c r="BY33">
        <v>2.0000000000000001E-4</v>
      </c>
      <c r="CC33">
        <v>2.0000000000000001E-4</v>
      </c>
      <c r="CL33" t="s">
        <v>422</v>
      </c>
    </row>
    <row r="34" spans="1:90">
      <c r="A34" t="s">
        <v>217</v>
      </c>
      <c r="B34">
        <v>9.8378999999999994</v>
      </c>
      <c r="C34">
        <v>8.6529000000000007</v>
      </c>
      <c r="D34">
        <v>-1.6958</v>
      </c>
      <c r="E34">
        <v>-5.0000000000000001E-4</v>
      </c>
      <c r="F34">
        <v>1</v>
      </c>
      <c r="G34">
        <v>-4.0000000000000002E-4</v>
      </c>
      <c r="P34">
        <v>1.5E-3</v>
      </c>
      <c r="Q34">
        <v>-1E-3</v>
      </c>
      <c r="R34">
        <v>9</v>
      </c>
      <c r="S34" t="s">
        <v>36</v>
      </c>
      <c r="AB34">
        <v>2.5000000000000001E-3</v>
      </c>
      <c r="AM34" t="s">
        <v>418</v>
      </c>
      <c r="AQ34">
        <v>0.36940000000000001</v>
      </c>
      <c r="AR34">
        <v>1.1606000000000001</v>
      </c>
      <c r="AT34">
        <v>0.1847</v>
      </c>
      <c r="AU34">
        <v>2.5000000000000001E-3</v>
      </c>
      <c r="BH34">
        <v>0.05</v>
      </c>
      <c r="BY34">
        <v>8.0000000000000004E-4</v>
      </c>
      <c r="CC34">
        <v>8.9999999999999998E-4</v>
      </c>
      <c r="CL34" t="s">
        <v>425</v>
      </c>
    </row>
    <row r="35" spans="1:90">
      <c r="A35" t="s">
        <v>37</v>
      </c>
      <c r="B35">
        <v>9.8413000000000004</v>
      </c>
      <c r="C35">
        <v>8.6514000000000006</v>
      </c>
      <c r="D35">
        <v>-5.1969000000000003</v>
      </c>
      <c r="E35">
        <v>-5.0000000000000001E-4</v>
      </c>
      <c r="F35">
        <v>1</v>
      </c>
      <c r="G35">
        <v>-4.0000000000000002E-4</v>
      </c>
      <c r="P35">
        <v>8.9999999999999998E-4</v>
      </c>
      <c r="Q35">
        <v>-1E-3</v>
      </c>
      <c r="R35">
        <v>8</v>
      </c>
      <c r="S35" t="s">
        <v>38</v>
      </c>
      <c r="AB35">
        <v>1.9E-3</v>
      </c>
      <c r="AM35" t="s">
        <v>418</v>
      </c>
      <c r="AQ35">
        <v>0.36899999999999999</v>
      </c>
      <c r="AR35">
        <v>1.1591</v>
      </c>
      <c r="AT35">
        <v>0.1845</v>
      </c>
      <c r="AU35">
        <v>1.9E-3</v>
      </c>
      <c r="BH35">
        <v>0.05</v>
      </c>
      <c r="BY35">
        <v>5.9999999999999995E-4</v>
      </c>
      <c r="CC35">
        <v>5.9999999999999995E-4</v>
      </c>
      <c r="CL35" t="s">
        <v>425</v>
      </c>
    </row>
    <row r="36" spans="1:90">
      <c r="A36" t="s">
        <v>632</v>
      </c>
      <c r="B36">
        <v>11.1759</v>
      </c>
      <c r="C36">
        <v>5.3121999999999998</v>
      </c>
      <c r="D36">
        <v>-13.284700000000001</v>
      </c>
      <c r="E36">
        <v>0</v>
      </c>
      <c r="F36">
        <v>0</v>
      </c>
      <c r="G36">
        <v>0</v>
      </c>
      <c r="P36">
        <v>0</v>
      </c>
      <c r="Q36">
        <v>0</v>
      </c>
      <c r="R36">
        <v>1</v>
      </c>
      <c r="S36" t="s">
        <v>39</v>
      </c>
      <c r="AB36">
        <v>0</v>
      </c>
      <c r="AM36" t="s">
        <v>418</v>
      </c>
      <c r="AU36">
        <v>0</v>
      </c>
      <c r="BH36">
        <v>0.05</v>
      </c>
      <c r="BY36">
        <v>0</v>
      </c>
      <c r="CC36">
        <v>0</v>
      </c>
      <c r="CL36" t="s">
        <v>634</v>
      </c>
    </row>
    <row r="37" spans="1:90">
      <c r="A37" t="s">
        <v>635</v>
      </c>
      <c r="B37">
        <v>8.4265000000000008</v>
      </c>
      <c r="C37">
        <v>5.2984999999999998</v>
      </c>
      <c r="D37">
        <v>-13.2737</v>
      </c>
      <c r="E37">
        <v>0</v>
      </c>
      <c r="F37">
        <v>0</v>
      </c>
      <c r="G37">
        <v>0</v>
      </c>
      <c r="P37">
        <v>0</v>
      </c>
      <c r="Q37">
        <v>0</v>
      </c>
      <c r="R37">
        <v>1</v>
      </c>
      <c r="S37" t="s">
        <v>40</v>
      </c>
      <c r="AB37">
        <v>0</v>
      </c>
      <c r="AM37" t="s">
        <v>418</v>
      </c>
      <c r="AU37">
        <v>0</v>
      </c>
      <c r="BH37">
        <v>0.05</v>
      </c>
      <c r="BY37">
        <v>0</v>
      </c>
      <c r="CC37">
        <v>0</v>
      </c>
      <c r="CL37" t="s">
        <v>634</v>
      </c>
    </row>
    <row r="38" spans="1:90">
      <c r="A38" t="s">
        <v>637</v>
      </c>
      <c r="B38">
        <v>7.0420999999999996</v>
      </c>
      <c r="C38">
        <v>6.4767000000000001</v>
      </c>
      <c r="D38">
        <v>-14.098699999999999</v>
      </c>
      <c r="E38">
        <v>0</v>
      </c>
      <c r="F38">
        <v>0</v>
      </c>
      <c r="G38">
        <v>0</v>
      </c>
      <c r="P38">
        <v>0</v>
      </c>
      <c r="Q38">
        <v>0</v>
      </c>
      <c r="R38">
        <v>1</v>
      </c>
      <c r="S38" t="s">
        <v>41</v>
      </c>
      <c r="AB38">
        <v>0</v>
      </c>
      <c r="AM38" t="s">
        <v>418</v>
      </c>
      <c r="AU38">
        <v>0</v>
      </c>
      <c r="BH38">
        <v>0.05</v>
      </c>
      <c r="BY38">
        <v>0</v>
      </c>
      <c r="CC38">
        <v>0</v>
      </c>
      <c r="CL38" t="s">
        <v>634</v>
      </c>
    </row>
    <row r="39" spans="1:90">
      <c r="A39" t="s">
        <v>142</v>
      </c>
      <c r="B39">
        <v>6.7732000000000001</v>
      </c>
      <c r="C39">
        <v>8.9312000000000005</v>
      </c>
      <c r="D39">
        <v>-15.816599999999999</v>
      </c>
      <c r="E39">
        <v>0</v>
      </c>
      <c r="F39">
        <v>0</v>
      </c>
      <c r="G39">
        <v>0</v>
      </c>
      <c r="P39">
        <v>0</v>
      </c>
      <c r="Q39">
        <v>0</v>
      </c>
      <c r="R39">
        <v>1</v>
      </c>
      <c r="S39" t="s">
        <v>42</v>
      </c>
      <c r="AB39">
        <v>0</v>
      </c>
      <c r="AM39" t="s">
        <v>418</v>
      </c>
      <c r="AU39">
        <v>0</v>
      </c>
      <c r="BH39">
        <v>0.05</v>
      </c>
      <c r="BY39">
        <v>0</v>
      </c>
      <c r="CC39">
        <v>0</v>
      </c>
      <c r="CL39" t="s">
        <v>634</v>
      </c>
    </row>
    <row r="40" spans="1:90">
      <c r="A40" t="s">
        <v>144</v>
      </c>
      <c r="B40">
        <v>8.6361000000000008</v>
      </c>
      <c r="C40">
        <v>10.302300000000001</v>
      </c>
      <c r="D40">
        <v>-16.776700000000002</v>
      </c>
      <c r="E40">
        <v>0</v>
      </c>
      <c r="F40">
        <v>0</v>
      </c>
      <c r="G40">
        <v>0</v>
      </c>
      <c r="P40">
        <v>0</v>
      </c>
      <c r="Q40">
        <v>0</v>
      </c>
      <c r="R40">
        <v>1</v>
      </c>
      <c r="S40" t="s">
        <v>43</v>
      </c>
      <c r="AB40">
        <v>0</v>
      </c>
      <c r="AM40" t="s">
        <v>418</v>
      </c>
      <c r="AU40">
        <v>0</v>
      </c>
      <c r="BH40">
        <v>0.05</v>
      </c>
      <c r="BY40">
        <v>0</v>
      </c>
      <c r="CC40">
        <v>0</v>
      </c>
      <c r="CL40" t="s">
        <v>634</v>
      </c>
    </row>
    <row r="41" spans="1:90">
      <c r="A41" t="s">
        <v>146</v>
      </c>
      <c r="B41">
        <v>11.144</v>
      </c>
      <c r="C41">
        <v>10.1586</v>
      </c>
      <c r="D41">
        <v>-16.676200000000001</v>
      </c>
      <c r="E41">
        <v>0</v>
      </c>
      <c r="F41">
        <v>0</v>
      </c>
      <c r="G41">
        <v>0</v>
      </c>
      <c r="P41">
        <v>0</v>
      </c>
      <c r="Q41">
        <v>0</v>
      </c>
      <c r="R41">
        <v>1</v>
      </c>
      <c r="S41" t="s">
        <v>44</v>
      </c>
      <c r="AB41">
        <v>0</v>
      </c>
      <c r="AM41" t="s">
        <v>418</v>
      </c>
      <c r="AU41">
        <v>0</v>
      </c>
      <c r="BH41">
        <v>0.05</v>
      </c>
      <c r="BY41">
        <v>0</v>
      </c>
      <c r="CC41">
        <v>0</v>
      </c>
      <c r="CL41" t="s">
        <v>634</v>
      </c>
    </row>
    <row r="42" spans="1:90">
      <c r="A42" t="s">
        <v>148</v>
      </c>
      <c r="B42">
        <v>12.841799999999999</v>
      </c>
      <c r="C42">
        <v>8.7756000000000007</v>
      </c>
      <c r="D42">
        <v>-15.707599999999999</v>
      </c>
      <c r="E42">
        <v>0</v>
      </c>
      <c r="F42">
        <v>0</v>
      </c>
      <c r="G42">
        <v>0</v>
      </c>
      <c r="P42">
        <v>0</v>
      </c>
      <c r="Q42">
        <v>0</v>
      </c>
      <c r="R42">
        <v>1</v>
      </c>
      <c r="S42" t="s">
        <v>45</v>
      </c>
      <c r="AB42">
        <v>0</v>
      </c>
      <c r="AM42" t="s">
        <v>418</v>
      </c>
      <c r="AU42">
        <v>0</v>
      </c>
      <c r="BH42">
        <v>0.05</v>
      </c>
      <c r="BY42">
        <v>0</v>
      </c>
      <c r="CC42">
        <v>0</v>
      </c>
      <c r="CL42" t="s">
        <v>634</v>
      </c>
    </row>
    <row r="43" spans="1:90">
      <c r="A43" t="s">
        <v>612</v>
      </c>
      <c r="B43">
        <v>12.898</v>
      </c>
      <c r="C43">
        <v>6.6360999999999999</v>
      </c>
      <c r="D43">
        <v>-14.21</v>
      </c>
      <c r="E43">
        <v>0</v>
      </c>
      <c r="F43">
        <v>0</v>
      </c>
      <c r="G43">
        <v>0</v>
      </c>
      <c r="P43">
        <v>0</v>
      </c>
      <c r="Q43">
        <v>0</v>
      </c>
      <c r="R43">
        <v>1</v>
      </c>
      <c r="S43" t="s">
        <v>46</v>
      </c>
      <c r="AB43">
        <v>0</v>
      </c>
      <c r="AM43" t="s">
        <v>418</v>
      </c>
      <c r="AU43">
        <v>0</v>
      </c>
      <c r="BH43">
        <v>0.05</v>
      </c>
      <c r="BY43">
        <v>0</v>
      </c>
      <c r="CC43">
        <v>0</v>
      </c>
      <c r="CL43" t="s">
        <v>634</v>
      </c>
    </row>
    <row r="44" spans="1:90">
      <c r="A44" t="s">
        <v>614</v>
      </c>
      <c r="B44">
        <v>2.8182999999999998</v>
      </c>
      <c r="C44">
        <v>11.5167</v>
      </c>
      <c r="D44">
        <v>-3.7757000000000001</v>
      </c>
      <c r="E44">
        <v>0</v>
      </c>
      <c r="F44">
        <v>0</v>
      </c>
      <c r="G44">
        <v>0</v>
      </c>
      <c r="P44">
        <v>0</v>
      </c>
      <c r="Q44">
        <v>0</v>
      </c>
      <c r="R44">
        <v>1</v>
      </c>
      <c r="S44" t="s">
        <v>47</v>
      </c>
      <c r="AB44">
        <v>0</v>
      </c>
      <c r="AM44" t="s">
        <v>418</v>
      </c>
      <c r="AU44">
        <v>0</v>
      </c>
      <c r="BH44">
        <v>0.05</v>
      </c>
      <c r="BY44">
        <v>0</v>
      </c>
      <c r="CC44">
        <v>0</v>
      </c>
      <c r="CL44" t="s">
        <v>634</v>
      </c>
    </row>
    <row r="45" spans="1:90">
      <c r="A45" t="s">
        <v>616</v>
      </c>
      <c r="B45">
        <v>0.46250000000000002</v>
      </c>
      <c r="C45">
        <v>12.638400000000001</v>
      </c>
      <c r="D45">
        <v>-2.1482000000000001</v>
      </c>
      <c r="E45">
        <v>0</v>
      </c>
      <c r="F45">
        <v>0</v>
      </c>
      <c r="G45">
        <v>0</v>
      </c>
      <c r="P45">
        <v>0</v>
      </c>
      <c r="Q45">
        <v>0</v>
      </c>
      <c r="R45">
        <v>1</v>
      </c>
      <c r="S45" t="s">
        <v>47</v>
      </c>
      <c r="AB45">
        <v>0</v>
      </c>
      <c r="AM45" t="s">
        <v>418</v>
      </c>
      <c r="AU45">
        <v>0</v>
      </c>
      <c r="BH45">
        <v>0.05</v>
      </c>
      <c r="BY45">
        <v>0</v>
      </c>
      <c r="CC45">
        <v>0</v>
      </c>
      <c r="CL45" t="s">
        <v>634</v>
      </c>
    </row>
    <row r="46" spans="1:90">
      <c r="A46" t="s">
        <v>48</v>
      </c>
      <c r="B46">
        <v>-1.0164</v>
      </c>
      <c r="C46">
        <v>15.0059</v>
      </c>
      <c r="D46">
        <v>-2.2892000000000001</v>
      </c>
      <c r="E46">
        <v>0</v>
      </c>
      <c r="F46">
        <v>0</v>
      </c>
      <c r="G46">
        <v>0</v>
      </c>
      <c r="P46">
        <v>0</v>
      </c>
      <c r="Q46">
        <v>0</v>
      </c>
      <c r="R46">
        <v>1</v>
      </c>
      <c r="S46" t="s">
        <v>49</v>
      </c>
      <c r="AB46">
        <v>0</v>
      </c>
      <c r="AM46" t="s">
        <v>418</v>
      </c>
      <c r="AU46">
        <v>0</v>
      </c>
      <c r="BH46">
        <v>0.05</v>
      </c>
      <c r="BY46">
        <v>0</v>
      </c>
      <c r="CC46">
        <v>0</v>
      </c>
      <c r="CL46" t="s">
        <v>634</v>
      </c>
    </row>
    <row r="47" spans="1:90">
      <c r="A47" t="s">
        <v>50</v>
      </c>
      <c r="B47">
        <v>-1.0079</v>
      </c>
      <c r="C47">
        <v>17.4483</v>
      </c>
      <c r="D47">
        <v>-4.0137</v>
      </c>
      <c r="E47">
        <v>0</v>
      </c>
      <c r="F47">
        <v>0</v>
      </c>
      <c r="G47">
        <v>0</v>
      </c>
      <c r="P47">
        <v>0</v>
      </c>
      <c r="Q47">
        <v>0</v>
      </c>
      <c r="R47">
        <v>1</v>
      </c>
      <c r="S47" t="s">
        <v>51</v>
      </c>
      <c r="AB47">
        <v>0</v>
      </c>
      <c r="AM47" t="s">
        <v>418</v>
      </c>
      <c r="AU47">
        <v>0</v>
      </c>
      <c r="BH47">
        <v>0.05</v>
      </c>
      <c r="BY47">
        <v>0</v>
      </c>
      <c r="CC47">
        <v>0</v>
      </c>
      <c r="CL47" t="s">
        <v>634</v>
      </c>
    </row>
    <row r="48" spans="1:90">
      <c r="A48" t="s">
        <v>52</v>
      </c>
      <c r="B48">
        <v>0.59279999999999999</v>
      </c>
      <c r="C48">
        <v>18.318899999999999</v>
      </c>
      <c r="D48">
        <v>-6.2641999999999998</v>
      </c>
      <c r="E48">
        <v>0</v>
      </c>
      <c r="F48">
        <v>0</v>
      </c>
      <c r="G48">
        <v>0</v>
      </c>
      <c r="P48">
        <v>0</v>
      </c>
      <c r="Q48">
        <v>0</v>
      </c>
      <c r="R48">
        <v>1</v>
      </c>
      <c r="S48" t="s">
        <v>53</v>
      </c>
      <c r="AB48">
        <v>0</v>
      </c>
      <c r="AM48" t="s">
        <v>418</v>
      </c>
      <c r="AU48">
        <v>0</v>
      </c>
      <c r="BH48">
        <v>0.05</v>
      </c>
      <c r="BY48">
        <v>0</v>
      </c>
      <c r="CC48">
        <v>0</v>
      </c>
      <c r="CL48" t="s">
        <v>634</v>
      </c>
    </row>
    <row r="49" spans="1:90">
      <c r="A49" t="s">
        <v>54</v>
      </c>
      <c r="B49">
        <v>2.6991000000000001</v>
      </c>
      <c r="C49">
        <v>17.246300000000002</v>
      </c>
      <c r="D49">
        <v>-7.6708999999999996</v>
      </c>
      <c r="E49">
        <v>0</v>
      </c>
      <c r="F49">
        <v>0</v>
      </c>
      <c r="G49">
        <v>0</v>
      </c>
      <c r="P49">
        <v>0</v>
      </c>
      <c r="Q49">
        <v>0</v>
      </c>
      <c r="R49">
        <v>1</v>
      </c>
      <c r="S49" t="s">
        <v>55</v>
      </c>
      <c r="AB49">
        <v>0</v>
      </c>
      <c r="AM49" t="s">
        <v>418</v>
      </c>
      <c r="AU49">
        <v>0</v>
      </c>
      <c r="BH49">
        <v>0.05</v>
      </c>
      <c r="BY49">
        <v>0</v>
      </c>
      <c r="CC49">
        <v>0</v>
      </c>
      <c r="CL49" t="s">
        <v>634</v>
      </c>
    </row>
    <row r="50" spans="1:90">
      <c r="A50" t="s">
        <v>56</v>
      </c>
      <c r="B50">
        <v>4.1111000000000004</v>
      </c>
      <c r="C50">
        <v>15.072100000000001</v>
      </c>
      <c r="D50">
        <v>-7.5946999999999996</v>
      </c>
      <c r="E50">
        <v>0</v>
      </c>
      <c r="F50">
        <v>0</v>
      </c>
      <c r="G50">
        <v>0</v>
      </c>
      <c r="P50">
        <v>0</v>
      </c>
      <c r="Q50">
        <v>0</v>
      </c>
      <c r="R50">
        <v>1</v>
      </c>
      <c r="S50" t="s">
        <v>57</v>
      </c>
      <c r="AB50">
        <v>0</v>
      </c>
      <c r="AM50" t="s">
        <v>418</v>
      </c>
      <c r="AU50">
        <v>0</v>
      </c>
      <c r="BH50">
        <v>0.05</v>
      </c>
      <c r="BY50">
        <v>0</v>
      </c>
      <c r="CC50">
        <v>0</v>
      </c>
      <c r="CL50" t="s">
        <v>634</v>
      </c>
    </row>
    <row r="51" spans="1:90">
      <c r="A51" t="s">
        <v>58</v>
      </c>
      <c r="B51">
        <v>4.2644000000000002</v>
      </c>
      <c r="C51">
        <v>12.5763</v>
      </c>
      <c r="D51">
        <v>-6.0033000000000003</v>
      </c>
      <c r="E51">
        <v>0</v>
      </c>
      <c r="F51">
        <v>0</v>
      </c>
      <c r="G51">
        <v>0</v>
      </c>
      <c r="P51">
        <v>0</v>
      </c>
      <c r="Q51">
        <v>0</v>
      </c>
      <c r="R51">
        <v>1</v>
      </c>
      <c r="S51" t="s">
        <v>59</v>
      </c>
      <c r="AB51">
        <v>0</v>
      </c>
      <c r="AM51" t="s">
        <v>418</v>
      </c>
      <c r="AU51">
        <v>0</v>
      </c>
      <c r="BH51">
        <v>0.05</v>
      </c>
      <c r="BY51">
        <v>0</v>
      </c>
      <c r="CC51">
        <v>0</v>
      </c>
      <c r="CL51" t="s">
        <v>634</v>
      </c>
    </row>
  </sheetData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L46"/>
  <sheetViews>
    <sheetView workbookViewId="0"/>
  </sheetViews>
  <sheetFormatPr baseColWidth="10" defaultRowHeight="13"/>
  <cols>
    <col min="1" max="1" width="34" bestFit="1" customWidth="1"/>
    <col min="2" max="2" width="8" bestFit="1" customWidth="1"/>
    <col min="3" max="4" width="8.7109375" bestFit="1" customWidth="1"/>
    <col min="5" max="5" width="7.7109375" bestFit="1" customWidth="1"/>
    <col min="6" max="6" width="7" bestFit="1" customWidth="1"/>
    <col min="7" max="7" width="7.7109375" bestFit="1" customWidth="1"/>
    <col min="8" max="8" width="8" bestFit="1" customWidth="1"/>
    <col min="9" max="9" width="8.7109375" bestFit="1" customWidth="1"/>
    <col min="10" max="10" width="7.42578125" bestFit="1" customWidth="1"/>
    <col min="11" max="11" width="7" bestFit="1" customWidth="1"/>
    <col min="12" max="13" width="7.7109375" bestFit="1" customWidth="1"/>
    <col min="14" max="14" width="8.42578125" bestFit="1" customWidth="1"/>
    <col min="15" max="15" width="9" bestFit="1" customWidth="1"/>
    <col min="16" max="16" width="7.5703125" bestFit="1" customWidth="1"/>
    <col min="17" max="17" width="7.7109375" bestFit="1" customWidth="1"/>
    <col min="18" max="18" width="12.85546875" bestFit="1" customWidth="1"/>
    <col min="19" max="19" width="10.28515625" bestFit="1" customWidth="1"/>
    <col min="20" max="20" width="8.85546875" bestFit="1" customWidth="1"/>
    <col min="21" max="21" width="8.7109375" bestFit="1" customWidth="1"/>
    <col min="22" max="22" width="8.85546875" bestFit="1" customWidth="1"/>
    <col min="23" max="23" width="10.28515625" bestFit="1" customWidth="1"/>
    <col min="24" max="24" width="10.5703125" bestFit="1" customWidth="1"/>
    <col min="25" max="25" width="12.85546875" bestFit="1" customWidth="1"/>
    <col min="26" max="26" width="10.42578125" bestFit="1" customWidth="1"/>
    <col min="27" max="27" width="12" bestFit="1" customWidth="1"/>
    <col min="28" max="28" width="11.5703125" bestFit="1" customWidth="1"/>
    <col min="30" max="30" width="11.28515625" bestFit="1" customWidth="1"/>
    <col min="31" max="31" width="8.28515625" bestFit="1" customWidth="1"/>
    <col min="32" max="32" width="8.140625" bestFit="1" customWidth="1"/>
    <col min="33" max="33" width="8.28515625" bestFit="1" customWidth="1"/>
    <col min="34" max="35" width="9.7109375" bestFit="1" customWidth="1"/>
    <col min="36" max="37" width="9.85546875" bestFit="1" customWidth="1"/>
    <col min="38" max="38" width="10.140625" bestFit="1" customWidth="1"/>
    <col min="39" max="39" width="11" bestFit="1" customWidth="1"/>
    <col min="40" max="40" width="10.140625" bestFit="1" customWidth="1"/>
    <col min="42" max="42" width="9.5703125" bestFit="1" customWidth="1"/>
    <col min="43" max="43" width="7.85546875" bestFit="1" customWidth="1"/>
    <col min="44" max="45" width="8.140625" bestFit="1" customWidth="1"/>
    <col min="46" max="46" width="8.28515625" bestFit="1" customWidth="1"/>
    <col min="47" max="47" width="9.28515625" bestFit="1" customWidth="1"/>
    <col min="48" max="48" width="8" bestFit="1" customWidth="1"/>
    <col min="49" max="49" width="7.85546875" bestFit="1" customWidth="1"/>
    <col min="50" max="50" width="8" bestFit="1" customWidth="1"/>
    <col min="51" max="51" width="9.42578125" bestFit="1" customWidth="1"/>
    <col min="52" max="52" width="9.7109375" bestFit="1" customWidth="1"/>
    <col min="53" max="54" width="9.5703125" bestFit="1" customWidth="1"/>
    <col min="55" max="55" width="9.7109375" bestFit="1" customWidth="1"/>
    <col min="56" max="56" width="8.42578125" bestFit="1" customWidth="1"/>
    <col min="57" max="57" width="8.28515625" bestFit="1" customWidth="1"/>
    <col min="58" max="58" width="8.42578125" bestFit="1" customWidth="1"/>
    <col min="59" max="59" width="10.140625" bestFit="1" customWidth="1"/>
    <col min="60" max="60" width="11.140625" bestFit="1" customWidth="1"/>
    <col min="61" max="62" width="10" bestFit="1" customWidth="1"/>
    <col min="63" max="63" width="10.140625" bestFit="1" customWidth="1"/>
    <col min="64" max="64" width="9.7109375" bestFit="1" customWidth="1"/>
    <col min="65" max="65" width="10.28515625" bestFit="1" customWidth="1"/>
    <col min="66" max="66" width="10.85546875" bestFit="1" customWidth="1"/>
    <col min="67" max="67" width="8.42578125" bestFit="1" customWidth="1"/>
    <col min="68" max="68" width="8.28515625" bestFit="1" customWidth="1"/>
    <col min="69" max="69" width="8.42578125" bestFit="1" customWidth="1"/>
    <col min="70" max="70" width="10.140625" bestFit="1" customWidth="1"/>
    <col min="71" max="72" width="10" bestFit="1" customWidth="1"/>
    <col min="73" max="73" width="10.140625" bestFit="1" customWidth="1"/>
    <col min="74" max="74" width="9.7109375" bestFit="1" customWidth="1"/>
    <col min="75" max="75" width="6" bestFit="1" customWidth="1"/>
    <col min="76" max="76" width="6.85546875" bestFit="1" customWidth="1"/>
    <col min="77" max="77" width="7" bestFit="1" customWidth="1"/>
    <col min="78" max="78" width="10.5703125" bestFit="1" customWidth="1"/>
    <col min="79" max="79" width="11.140625" bestFit="1" customWidth="1"/>
    <col min="80" max="80" width="10.28515625" bestFit="1" customWidth="1"/>
    <col min="81" max="81" width="7" bestFit="1" customWidth="1"/>
    <col min="82" max="82" width="10.42578125" bestFit="1" customWidth="1"/>
    <col min="83" max="83" width="10.85546875" bestFit="1" customWidth="1"/>
    <col min="84" max="84" width="10.28515625" bestFit="1" customWidth="1"/>
    <col min="85" max="85" width="7" bestFit="1" customWidth="1"/>
    <col min="86" max="86" width="6" bestFit="1" customWidth="1"/>
    <col min="87" max="88" width="12.7109375" bestFit="1" customWidth="1"/>
    <col min="89" max="89" width="12.140625" bestFit="1" customWidth="1"/>
    <col min="90" max="90" width="8" bestFit="1" customWidth="1"/>
  </cols>
  <sheetData>
    <row r="1" spans="1:90">
      <c r="A1" s="1" t="s">
        <v>130</v>
      </c>
    </row>
    <row r="4" spans="1:90">
      <c r="A4" t="s">
        <v>174</v>
      </c>
    </row>
    <row r="5" spans="1:90">
      <c r="A5" t="s">
        <v>416</v>
      </c>
    </row>
    <row r="6" spans="1:90">
      <c r="A6" t="s">
        <v>176</v>
      </c>
    </row>
    <row r="7" spans="1:90">
      <c r="A7" t="s">
        <v>177</v>
      </c>
    </row>
    <row r="8" spans="1:90">
      <c r="A8" t="s">
        <v>178</v>
      </c>
    </row>
    <row r="9" spans="1:90">
      <c r="A9" t="s">
        <v>179</v>
      </c>
    </row>
    <row r="10" spans="1:90">
      <c r="A10" t="s">
        <v>572</v>
      </c>
    </row>
    <row r="11" spans="1:90">
      <c r="A11" t="s">
        <v>181</v>
      </c>
    </row>
    <row r="12" spans="1:90">
      <c r="A12" t="s">
        <v>182</v>
      </c>
      <c r="B12" t="s">
        <v>183</v>
      </c>
      <c r="C12" t="s">
        <v>184</v>
      </c>
      <c r="D12" t="s">
        <v>185</v>
      </c>
      <c r="E12" t="s">
        <v>186</v>
      </c>
      <c r="F12" t="s">
        <v>187</v>
      </c>
      <c r="G12" t="s">
        <v>188</v>
      </c>
      <c r="H12" t="s">
        <v>189</v>
      </c>
      <c r="I12" t="s">
        <v>190</v>
      </c>
      <c r="J12" t="s">
        <v>191</v>
      </c>
      <c r="K12" t="s">
        <v>192</v>
      </c>
      <c r="L12" t="s">
        <v>193</v>
      </c>
      <c r="M12" t="s">
        <v>194</v>
      </c>
      <c r="N12" t="s">
        <v>195</v>
      </c>
      <c r="O12" t="s">
        <v>157</v>
      </c>
      <c r="P12" t="s">
        <v>158</v>
      </c>
      <c r="Q12" t="s">
        <v>159</v>
      </c>
      <c r="R12" t="s">
        <v>196</v>
      </c>
      <c r="S12" t="s">
        <v>197</v>
      </c>
      <c r="T12" t="s">
        <v>198</v>
      </c>
      <c r="U12" t="s">
        <v>199</v>
      </c>
      <c r="V12" t="s">
        <v>200</v>
      </c>
      <c r="W12" t="s">
        <v>14</v>
      </c>
      <c r="X12" t="s">
        <v>15</v>
      </c>
      <c r="Y12" t="s">
        <v>16</v>
      </c>
      <c r="Z12" t="s">
        <v>17</v>
      </c>
      <c r="AA12" t="s">
        <v>18</v>
      </c>
      <c r="AB12" t="s">
        <v>19</v>
      </c>
      <c r="AC12" t="s">
        <v>20</v>
      </c>
      <c r="AD12" t="s">
        <v>21</v>
      </c>
      <c r="AE12" t="s">
        <v>22</v>
      </c>
      <c r="AF12" t="s">
        <v>23</v>
      </c>
      <c r="AG12" t="s">
        <v>24</v>
      </c>
      <c r="AH12" t="s">
        <v>25</v>
      </c>
      <c r="AI12" t="s">
        <v>26</v>
      </c>
      <c r="AJ12" t="s">
        <v>332</v>
      </c>
      <c r="AK12" t="s">
        <v>493</v>
      </c>
      <c r="AL12" t="s">
        <v>494</v>
      </c>
      <c r="AM12" t="s">
        <v>688</v>
      </c>
      <c r="AN12" t="s">
        <v>689</v>
      </c>
      <c r="AO12" t="s">
        <v>690</v>
      </c>
      <c r="AP12" t="s">
        <v>691</v>
      </c>
      <c r="AQ12" t="s">
        <v>692</v>
      </c>
      <c r="AR12" t="s">
        <v>693</v>
      </c>
      <c r="AS12" t="s">
        <v>694</v>
      </c>
      <c r="AT12" t="s">
        <v>695</v>
      </c>
      <c r="AU12" t="s">
        <v>696</v>
      </c>
      <c r="AV12" t="s">
        <v>697</v>
      </c>
      <c r="AW12" t="s">
        <v>700</v>
      </c>
      <c r="AX12" t="s">
        <v>701</v>
      </c>
      <c r="AY12" t="s">
        <v>702</v>
      </c>
      <c r="AZ12" t="s">
        <v>703</v>
      </c>
      <c r="BA12" t="s">
        <v>704</v>
      </c>
      <c r="BB12" t="s">
        <v>705</v>
      </c>
      <c r="BC12" t="s">
        <v>706</v>
      </c>
      <c r="BD12" t="s">
        <v>707</v>
      </c>
      <c r="BE12" t="s">
        <v>510</v>
      </c>
      <c r="BF12" t="s">
        <v>511</v>
      </c>
      <c r="BG12" t="s">
        <v>512</v>
      </c>
      <c r="BH12" t="s">
        <v>710</v>
      </c>
      <c r="BI12" t="s">
        <v>711</v>
      </c>
      <c r="BJ12" t="s">
        <v>522</v>
      </c>
      <c r="BK12" t="s">
        <v>523</v>
      </c>
      <c r="BL12" t="s">
        <v>524</v>
      </c>
      <c r="BM12" t="s">
        <v>525</v>
      </c>
      <c r="BN12" t="s">
        <v>526</v>
      </c>
      <c r="BO12" t="s">
        <v>527</v>
      </c>
      <c r="BP12" t="s">
        <v>528</v>
      </c>
      <c r="BQ12" t="s">
        <v>529</v>
      </c>
      <c r="BR12" t="s">
        <v>530</v>
      </c>
      <c r="BS12" t="s">
        <v>531</v>
      </c>
      <c r="BT12" t="s">
        <v>532</v>
      </c>
      <c r="BU12" t="s">
        <v>533</v>
      </c>
      <c r="BV12" t="s">
        <v>534</v>
      </c>
      <c r="BW12" t="s">
        <v>535</v>
      </c>
      <c r="BX12" t="s">
        <v>536</v>
      </c>
      <c r="BY12" t="s">
        <v>537</v>
      </c>
      <c r="BZ12" t="s">
        <v>538</v>
      </c>
      <c r="CA12" t="s">
        <v>539</v>
      </c>
      <c r="CB12" t="s">
        <v>540</v>
      </c>
      <c r="CC12" t="s">
        <v>67</v>
      </c>
      <c r="CD12" t="s">
        <v>68</v>
      </c>
      <c r="CE12" t="s">
        <v>69</v>
      </c>
      <c r="CF12" t="s">
        <v>168</v>
      </c>
      <c r="CG12" t="s">
        <v>169</v>
      </c>
      <c r="CH12" t="s">
        <v>254</v>
      </c>
      <c r="CI12" t="s">
        <v>255</v>
      </c>
      <c r="CJ12" t="s">
        <v>256</v>
      </c>
      <c r="CK12" t="s">
        <v>257</v>
      </c>
      <c r="CL12" t="s">
        <v>258</v>
      </c>
    </row>
    <row r="14" spans="1:90">
      <c r="A14" t="s">
        <v>417</v>
      </c>
      <c r="P14">
        <v>0</v>
      </c>
      <c r="CC14">
        <v>0</v>
      </c>
      <c r="CG14">
        <v>0</v>
      </c>
      <c r="CH14">
        <v>0</v>
      </c>
      <c r="CI14">
        <v>0.05</v>
      </c>
      <c r="CJ14">
        <v>0</v>
      </c>
      <c r="CK14" t="s">
        <v>418</v>
      </c>
      <c r="CL14" t="s">
        <v>419</v>
      </c>
    </row>
    <row r="15" spans="1:90">
      <c r="A15" t="s">
        <v>596</v>
      </c>
      <c r="B15">
        <v>7.1755000000000004</v>
      </c>
      <c r="C15">
        <v>-5.7308000000000003</v>
      </c>
      <c r="D15">
        <v>0</v>
      </c>
      <c r="E15">
        <v>0</v>
      </c>
      <c r="F15">
        <v>0</v>
      </c>
      <c r="G15">
        <v>1</v>
      </c>
      <c r="P15">
        <v>1.1000000000000001E-3</v>
      </c>
      <c r="Q15">
        <v>-1.5E-3</v>
      </c>
      <c r="R15">
        <v>22</v>
      </c>
      <c r="S15" t="s">
        <v>597</v>
      </c>
      <c r="AB15">
        <v>2.5999999999999999E-3</v>
      </c>
      <c r="AM15" t="s">
        <v>418</v>
      </c>
      <c r="AU15">
        <v>2.5999999999999999E-3</v>
      </c>
      <c r="BH15">
        <v>0.05</v>
      </c>
      <c r="BY15">
        <v>8.9999999999999998E-4</v>
      </c>
      <c r="CC15">
        <v>8.9999999999999998E-4</v>
      </c>
      <c r="CL15" t="s">
        <v>422</v>
      </c>
    </row>
    <row r="16" spans="1:90">
      <c r="A16" t="s">
        <v>598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P16">
        <v>5.0000000000000001E-4</v>
      </c>
      <c r="Q16">
        <v>-4.0000000000000002E-4</v>
      </c>
      <c r="R16">
        <v>8</v>
      </c>
      <c r="S16" t="s">
        <v>599</v>
      </c>
      <c r="AB16">
        <v>8.9999999999999998E-4</v>
      </c>
      <c r="AM16" t="s">
        <v>418</v>
      </c>
      <c r="AQ16">
        <v>0.23719999999999999</v>
      </c>
      <c r="AR16">
        <v>0.74529999999999996</v>
      </c>
      <c r="AT16">
        <v>0.1186</v>
      </c>
      <c r="AU16">
        <v>8.9999999999999998E-4</v>
      </c>
      <c r="BH16">
        <v>0.05</v>
      </c>
      <c r="BY16">
        <v>2.9999999999999997E-4</v>
      </c>
      <c r="CC16">
        <v>2.9999999999999997E-4</v>
      </c>
      <c r="CL16" t="s">
        <v>425</v>
      </c>
    </row>
    <row r="17" spans="1:90">
      <c r="A17" t="s">
        <v>600</v>
      </c>
      <c r="B17">
        <v>19.685199999999998</v>
      </c>
      <c r="C17">
        <v>-15.748200000000001</v>
      </c>
      <c r="D17">
        <v>0</v>
      </c>
      <c r="E17">
        <v>0</v>
      </c>
      <c r="F17">
        <v>0</v>
      </c>
      <c r="G17">
        <v>1</v>
      </c>
      <c r="P17">
        <v>2.0000000000000001E-4</v>
      </c>
      <c r="Q17">
        <v>-2.0000000000000001E-4</v>
      </c>
      <c r="R17">
        <v>4</v>
      </c>
      <c r="S17" t="s">
        <v>601</v>
      </c>
      <c r="AB17">
        <v>2.9999999999999997E-4</v>
      </c>
      <c r="AM17" t="s">
        <v>418</v>
      </c>
      <c r="AQ17">
        <v>0.78890000000000005</v>
      </c>
      <c r="AR17">
        <v>2.4784999999999999</v>
      </c>
      <c r="AT17">
        <v>0.39450000000000002</v>
      </c>
      <c r="AU17">
        <v>2.9999999999999997E-4</v>
      </c>
      <c r="BH17">
        <v>0.05</v>
      </c>
      <c r="BY17">
        <v>2.0000000000000001E-4</v>
      </c>
      <c r="CC17">
        <v>2.0000000000000001E-4</v>
      </c>
      <c r="CL17" t="s">
        <v>425</v>
      </c>
    </row>
    <row r="18" spans="1:90">
      <c r="A18" t="s">
        <v>61</v>
      </c>
      <c r="B18">
        <v>0</v>
      </c>
      <c r="C18">
        <v>0</v>
      </c>
      <c r="D18">
        <v>0</v>
      </c>
      <c r="H18">
        <v>19.685199999999998</v>
      </c>
      <c r="I18">
        <v>-15.748200000000001</v>
      </c>
      <c r="J18">
        <v>0</v>
      </c>
      <c r="K18">
        <v>0.78090000000000004</v>
      </c>
      <c r="L18">
        <v>-0.62470000000000003</v>
      </c>
      <c r="M18">
        <v>0</v>
      </c>
      <c r="P18">
        <v>0</v>
      </c>
      <c r="Q18">
        <v>0</v>
      </c>
      <c r="R18">
        <v>0</v>
      </c>
      <c r="S18" t="s">
        <v>62</v>
      </c>
      <c r="AB18">
        <v>0</v>
      </c>
      <c r="AM18" t="s">
        <v>418</v>
      </c>
      <c r="AR18">
        <v>25.209399999999999</v>
      </c>
      <c r="AU18">
        <v>0</v>
      </c>
      <c r="BH18">
        <v>0.05</v>
      </c>
      <c r="BY18">
        <v>0</v>
      </c>
      <c r="CC18">
        <v>0</v>
      </c>
      <c r="CL18" t="s">
        <v>63</v>
      </c>
    </row>
    <row r="19" spans="1:90">
      <c r="A19" t="s">
        <v>602</v>
      </c>
      <c r="B19">
        <v>0</v>
      </c>
      <c r="C19">
        <v>0</v>
      </c>
      <c r="D19">
        <v>0</v>
      </c>
      <c r="E19">
        <v>0</v>
      </c>
      <c r="F19">
        <v>0</v>
      </c>
      <c r="G19">
        <v>1</v>
      </c>
      <c r="S19" t="s">
        <v>62</v>
      </c>
      <c r="CL19" t="s">
        <v>65</v>
      </c>
    </row>
    <row r="20" spans="1:90">
      <c r="A20" t="s">
        <v>603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S20" t="s">
        <v>62</v>
      </c>
      <c r="CL20" t="s">
        <v>65</v>
      </c>
    </row>
    <row r="21" spans="1:90">
      <c r="A21" t="s">
        <v>244</v>
      </c>
      <c r="P21">
        <v>0</v>
      </c>
      <c r="CC21">
        <v>0</v>
      </c>
      <c r="CG21">
        <v>0</v>
      </c>
      <c r="CH21">
        <v>0</v>
      </c>
      <c r="CI21">
        <v>0.05</v>
      </c>
      <c r="CJ21">
        <v>0</v>
      </c>
      <c r="CK21" t="s">
        <v>418</v>
      </c>
      <c r="CL21" t="s">
        <v>419</v>
      </c>
    </row>
    <row r="22" spans="1:90">
      <c r="A22" t="s">
        <v>80</v>
      </c>
      <c r="B22">
        <v>10.5938</v>
      </c>
      <c r="C22">
        <v>11.963900000000001</v>
      </c>
      <c r="D22">
        <v>6.5823999999999998</v>
      </c>
      <c r="E22">
        <v>5.0000000000000001E-4</v>
      </c>
      <c r="F22">
        <v>0.57410000000000005</v>
      </c>
      <c r="G22">
        <v>0.81879999999999997</v>
      </c>
      <c r="P22">
        <v>2.0000000000000001E-4</v>
      </c>
      <c r="Q22">
        <v>-2.0000000000000001E-4</v>
      </c>
      <c r="R22">
        <v>31</v>
      </c>
      <c r="S22" t="s">
        <v>604</v>
      </c>
      <c r="AB22">
        <v>5.0000000000000001E-4</v>
      </c>
      <c r="AM22" t="s">
        <v>418</v>
      </c>
      <c r="AU22">
        <v>5.0000000000000001E-4</v>
      </c>
      <c r="BH22">
        <v>0.05</v>
      </c>
      <c r="BY22">
        <v>1E-4</v>
      </c>
      <c r="CC22">
        <v>1E-4</v>
      </c>
      <c r="CL22" t="s">
        <v>422</v>
      </c>
    </row>
    <row r="23" spans="1:90">
      <c r="A23" t="s">
        <v>248</v>
      </c>
      <c r="B23">
        <v>10.8332</v>
      </c>
      <c r="C23">
        <v>13.769399999999999</v>
      </c>
      <c r="D23">
        <v>5.3164999999999996</v>
      </c>
      <c r="E23">
        <v>5.0000000000000001E-4</v>
      </c>
      <c r="F23">
        <v>0.57410000000000005</v>
      </c>
      <c r="G23">
        <v>0.81879999999999997</v>
      </c>
      <c r="P23">
        <v>2.9999999999999997E-4</v>
      </c>
      <c r="Q23">
        <v>-5.0000000000000001E-4</v>
      </c>
      <c r="R23">
        <v>6</v>
      </c>
      <c r="S23" t="s">
        <v>605</v>
      </c>
      <c r="AB23">
        <v>8.0000000000000004E-4</v>
      </c>
      <c r="AM23" t="s">
        <v>418</v>
      </c>
      <c r="AQ23">
        <v>0.37630000000000002</v>
      </c>
      <c r="AR23">
        <v>1.1820999999999999</v>
      </c>
      <c r="AT23">
        <v>0.18809999999999999</v>
      </c>
      <c r="AU23">
        <v>8.0000000000000004E-4</v>
      </c>
      <c r="BH23">
        <v>0.05</v>
      </c>
      <c r="BY23">
        <v>2.9999999999999997E-4</v>
      </c>
      <c r="CC23">
        <v>2.9999999999999997E-4</v>
      </c>
      <c r="CL23" t="s">
        <v>425</v>
      </c>
    </row>
    <row r="24" spans="1:90">
      <c r="A24" t="s">
        <v>250</v>
      </c>
      <c r="B24">
        <v>10.8315</v>
      </c>
      <c r="C24">
        <v>10.4922</v>
      </c>
      <c r="D24">
        <v>7.6140999999999996</v>
      </c>
      <c r="E24">
        <v>5.0000000000000001E-4</v>
      </c>
      <c r="F24">
        <v>0.57410000000000005</v>
      </c>
      <c r="G24">
        <v>0.81879999999999997</v>
      </c>
      <c r="K24">
        <v>3.3500000000000002E-2</v>
      </c>
      <c r="L24">
        <v>0.81830000000000003</v>
      </c>
      <c r="M24">
        <v>-0.57369999999999999</v>
      </c>
      <c r="P24">
        <v>2.9999999999999997E-4</v>
      </c>
      <c r="Q24">
        <v>-2.9999999999999997E-4</v>
      </c>
      <c r="R24">
        <v>6</v>
      </c>
      <c r="S24" t="s">
        <v>606</v>
      </c>
      <c r="AB24">
        <v>6.9999999999999999E-4</v>
      </c>
      <c r="AM24" t="s">
        <v>418</v>
      </c>
      <c r="AQ24">
        <v>0.38200000000000001</v>
      </c>
      <c r="AR24">
        <v>0.1174</v>
      </c>
      <c r="AT24">
        <v>0.191</v>
      </c>
      <c r="AU24">
        <v>6.9999999999999999E-4</v>
      </c>
      <c r="BH24">
        <v>0.05</v>
      </c>
      <c r="CL24" t="s">
        <v>252</v>
      </c>
    </row>
    <row r="25" spans="1:90">
      <c r="A25" t="s">
        <v>245</v>
      </c>
      <c r="B25">
        <v>9.5078999999999994</v>
      </c>
      <c r="C25">
        <v>8.7097999999999995</v>
      </c>
      <c r="D25">
        <v>-3.8494000000000002</v>
      </c>
      <c r="E25">
        <v>-2.0000000000000001E-4</v>
      </c>
      <c r="F25">
        <v>1</v>
      </c>
      <c r="G25">
        <v>-4.0000000000000002E-4</v>
      </c>
      <c r="P25">
        <v>1E-4</v>
      </c>
      <c r="Q25">
        <v>-2.0000000000000001E-4</v>
      </c>
      <c r="R25">
        <v>15</v>
      </c>
      <c r="S25" t="s">
        <v>27</v>
      </c>
      <c r="AB25">
        <v>4.0000000000000002E-4</v>
      </c>
      <c r="AM25" t="s">
        <v>418</v>
      </c>
      <c r="AU25">
        <v>4.0000000000000002E-4</v>
      </c>
      <c r="BH25">
        <v>0.05</v>
      </c>
      <c r="BY25">
        <v>1E-4</v>
      </c>
      <c r="CC25">
        <v>1E-4</v>
      </c>
      <c r="CL25" t="s">
        <v>422</v>
      </c>
    </row>
    <row r="26" spans="1:90">
      <c r="A26" t="s">
        <v>37</v>
      </c>
      <c r="B26">
        <v>9.8438999999999997</v>
      </c>
      <c r="C26">
        <v>8.7094000000000005</v>
      </c>
      <c r="D26">
        <v>-5.2592999999999996</v>
      </c>
      <c r="E26">
        <v>-2.0000000000000001E-4</v>
      </c>
      <c r="F26">
        <v>1</v>
      </c>
      <c r="G26">
        <v>-4.0000000000000002E-4</v>
      </c>
      <c r="P26">
        <v>1E-4</v>
      </c>
      <c r="Q26">
        <v>-1E-4</v>
      </c>
      <c r="R26">
        <v>9</v>
      </c>
      <c r="S26" t="s">
        <v>28</v>
      </c>
      <c r="AB26">
        <v>2.9999999999999997E-4</v>
      </c>
      <c r="AM26" t="s">
        <v>418</v>
      </c>
      <c r="AQ26">
        <v>0.24990000000000001</v>
      </c>
      <c r="AR26">
        <v>0.78520000000000001</v>
      </c>
      <c r="AT26">
        <v>0.125</v>
      </c>
      <c r="AU26">
        <v>2.9999999999999997E-4</v>
      </c>
      <c r="BH26">
        <v>0.05</v>
      </c>
      <c r="BY26">
        <v>1E-4</v>
      </c>
      <c r="CC26">
        <v>1E-4</v>
      </c>
      <c r="CL26" t="s">
        <v>425</v>
      </c>
    </row>
    <row r="27" spans="1:90">
      <c r="A27" t="s">
        <v>217</v>
      </c>
      <c r="B27">
        <v>9.8432999999999993</v>
      </c>
      <c r="C27">
        <v>8.7106999999999992</v>
      </c>
      <c r="D27">
        <v>-1.7592000000000001</v>
      </c>
      <c r="E27">
        <v>-2.0000000000000001E-4</v>
      </c>
      <c r="F27">
        <v>1</v>
      </c>
      <c r="G27">
        <v>-4.0000000000000002E-4</v>
      </c>
      <c r="P27">
        <v>2.0000000000000001E-4</v>
      </c>
      <c r="Q27">
        <v>-2.0000000000000001E-4</v>
      </c>
      <c r="R27">
        <v>6</v>
      </c>
      <c r="S27" t="s">
        <v>29</v>
      </c>
      <c r="AB27">
        <v>4.0000000000000002E-4</v>
      </c>
      <c r="AM27" t="s">
        <v>418</v>
      </c>
      <c r="AQ27">
        <v>0.25</v>
      </c>
      <c r="AR27">
        <v>0.78539999999999999</v>
      </c>
      <c r="AT27">
        <v>0.125</v>
      </c>
      <c r="AU27">
        <v>4.0000000000000002E-4</v>
      </c>
      <c r="BH27">
        <v>0.05</v>
      </c>
      <c r="BY27">
        <v>1E-4</v>
      </c>
      <c r="CC27">
        <v>1E-4</v>
      </c>
      <c r="CL27" t="s">
        <v>425</v>
      </c>
    </row>
    <row r="28" spans="1:90">
      <c r="A28" t="s">
        <v>632</v>
      </c>
      <c r="B28">
        <v>10.4634</v>
      </c>
      <c r="C28">
        <v>5.5975999999999999</v>
      </c>
      <c r="D28">
        <v>-12.862399999999999</v>
      </c>
      <c r="E28">
        <v>0</v>
      </c>
      <c r="F28">
        <v>0</v>
      </c>
      <c r="G28">
        <v>0</v>
      </c>
      <c r="P28">
        <v>5.4999999999999997E-3</v>
      </c>
      <c r="Q28">
        <v>0</v>
      </c>
      <c r="R28">
        <v>2</v>
      </c>
      <c r="S28" t="s">
        <v>30</v>
      </c>
      <c r="AB28">
        <v>5.4999999999999997E-3</v>
      </c>
      <c r="AM28" t="s">
        <v>418</v>
      </c>
      <c r="AU28">
        <v>5.4999999999999997E-3</v>
      </c>
      <c r="BH28">
        <v>0.05</v>
      </c>
      <c r="BY28">
        <v>5.4999999999999997E-3</v>
      </c>
      <c r="CC28">
        <v>7.7000000000000002E-3</v>
      </c>
      <c r="CL28" t="s">
        <v>634</v>
      </c>
    </row>
    <row r="29" spans="1:90">
      <c r="A29" t="s">
        <v>635</v>
      </c>
      <c r="B29">
        <v>9.2143999999999995</v>
      </c>
      <c r="C29">
        <v>5.5918999999999999</v>
      </c>
      <c r="D29">
        <v>-12.857900000000001</v>
      </c>
      <c r="E29">
        <v>0</v>
      </c>
      <c r="F29">
        <v>0</v>
      </c>
      <c r="G29">
        <v>0</v>
      </c>
      <c r="P29">
        <v>3.2000000000000002E-3</v>
      </c>
      <c r="Q29">
        <v>0</v>
      </c>
      <c r="R29">
        <v>2</v>
      </c>
      <c r="S29" t="s">
        <v>333</v>
      </c>
      <c r="AB29">
        <v>3.2000000000000002E-3</v>
      </c>
      <c r="AM29" t="s">
        <v>418</v>
      </c>
      <c r="AU29">
        <v>3.2000000000000002E-3</v>
      </c>
      <c r="BH29">
        <v>0.05</v>
      </c>
      <c r="BY29">
        <v>3.2000000000000002E-3</v>
      </c>
      <c r="CC29">
        <v>4.4999999999999997E-3</v>
      </c>
      <c r="CL29" t="s">
        <v>634</v>
      </c>
    </row>
    <row r="30" spans="1:90">
      <c r="A30" t="s">
        <v>637</v>
      </c>
      <c r="B30">
        <v>6.7191999999999998</v>
      </c>
      <c r="C30">
        <v>7.6379999999999999</v>
      </c>
      <c r="D30">
        <v>-14.2927</v>
      </c>
      <c r="E30">
        <v>0</v>
      </c>
      <c r="F30">
        <v>0</v>
      </c>
      <c r="G30">
        <v>0</v>
      </c>
      <c r="P30">
        <v>1.9E-3</v>
      </c>
      <c r="Q30">
        <v>0</v>
      </c>
      <c r="R30">
        <v>2</v>
      </c>
      <c r="S30" t="s">
        <v>334</v>
      </c>
      <c r="AB30">
        <v>1.9E-3</v>
      </c>
      <c r="AM30" t="s">
        <v>418</v>
      </c>
      <c r="AU30">
        <v>1.9E-3</v>
      </c>
      <c r="BH30">
        <v>0.05</v>
      </c>
      <c r="BY30">
        <v>1.9E-3</v>
      </c>
      <c r="CC30">
        <v>2.5999999999999999E-3</v>
      </c>
      <c r="CL30" t="s">
        <v>634</v>
      </c>
    </row>
    <row r="31" spans="1:90">
      <c r="A31" t="s">
        <v>142</v>
      </c>
      <c r="B31">
        <v>6.7209000000000003</v>
      </c>
      <c r="C31">
        <v>8.66</v>
      </c>
      <c r="D31">
        <v>-15.0106</v>
      </c>
      <c r="E31">
        <v>0</v>
      </c>
      <c r="F31">
        <v>0</v>
      </c>
      <c r="G31">
        <v>0</v>
      </c>
      <c r="P31">
        <v>1.8E-3</v>
      </c>
      <c r="Q31">
        <v>0</v>
      </c>
      <c r="R31">
        <v>2</v>
      </c>
      <c r="S31" t="s">
        <v>335</v>
      </c>
      <c r="AB31">
        <v>1.8E-3</v>
      </c>
      <c r="AM31" t="s">
        <v>418</v>
      </c>
      <c r="AU31">
        <v>1.8E-3</v>
      </c>
      <c r="BH31">
        <v>0.05</v>
      </c>
      <c r="BY31">
        <v>1.8E-3</v>
      </c>
      <c r="CC31">
        <v>2.5999999999999999E-3</v>
      </c>
      <c r="CL31" t="s">
        <v>634</v>
      </c>
    </row>
    <row r="32" spans="1:90">
      <c r="A32" t="s">
        <v>144</v>
      </c>
      <c r="B32">
        <v>9.2172000000000001</v>
      </c>
      <c r="C32">
        <v>10.7128</v>
      </c>
      <c r="D32">
        <v>-16.4438</v>
      </c>
      <c r="E32">
        <v>0</v>
      </c>
      <c r="F32">
        <v>0</v>
      </c>
      <c r="G32">
        <v>0</v>
      </c>
      <c r="P32">
        <v>1.2999999999999999E-3</v>
      </c>
      <c r="Q32">
        <v>0</v>
      </c>
      <c r="R32">
        <v>2</v>
      </c>
      <c r="S32" t="s">
        <v>336</v>
      </c>
      <c r="AB32">
        <v>1.2999999999999999E-3</v>
      </c>
      <c r="AM32" t="s">
        <v>418</v>
      </c>
      <c r="AU32">
        <v>1.2999999999999999E-3</v>
      </c>
      <c r="BH32">
        <v>0.05</v>
      </c>
      <c r="BY32">
        <v>1.2999999999999999E-3</v>
      </c>
      <c r="CC32">
        <v>1.8E-3</v>
      </c>
      <c r="CL32" t="s">
        <v>634</v>
      </c>
    </row>
    <row r="33" spans="1:90">
      <c r="A33" t="s">
        <v>146</v>
      </c>
      <c r="B33">
        <v>10.4679</v>
      </c>
      <c r="C33">
        <v>10.7079</v>
      </c>
      <c r="D33">
        <v>-16.4358</v>
      </c>
      <c r="E33">
        <v>0</v>
      </c>
      <c r="F33">
        <v>0</v>
      </c>
      <c r="G33">
        <v>0</v>
      </c>
      <c r="P33">
        <v>8.9999999999999998E-4</v>
      </c>
      <c r="Q33">
        <v>0</v>
      </c>
      <c r="R33">
        <v>2</v>
      </c>
      <c r="S33" t="s">
        <v>337</v>
      </c>
      <c r="AB33">
        <v>8.9999999999999998E-4</v>
      </c>
      <c r="AM33" t="s">
        <v>418</v>
      </c>
      <c r="AU33">
        <v>8.9999999999999998E-4</v>
      </c>
      <c r="BH33">
        <v>0.05</v>
      </c>
      <c r="BY33">
        <v>8.9999999999999998E-4</v>
      </c>
      <c r="CC33">
        <v>1.2999999999999999E-3</v>
      </c>
      <c r="CL33" t="s">
        <v>634</v>
      </c>
    </row>
    <row r="34" spans="1:90">
      <c r="A34" t="s">
        <v>148</v>
      </c>
      <c r="B34">
        <v>12.970499999999999</v>
      </c>
      <c r="C34">
        <v>8.6661000000000001</v>
      </c>
      <c r="D34">
        <v>-15.0145</v>
      </c>
      <c r="E34">
        <v>0</v>
      </c>
      <c r="F34">
        <v>0</v>
      </c>
      <c r="G34">
        <v>0</v>
      </c>
      <c r="P34">
        <v>4.0000000000000002E-4</v>
      </c>
      <c r="Q34">
        <v>0</v>
      </c>
      <c r="R34">
        <v>2</v>
      </c>
      <c r="S34" t="s">
        <v>495</v>
      </c>
      <c r="AB34">
        <v>4.0000000000000002E-4</v>
      </c>
      <c r="AM34" t="s">
        <v>418</v>
      </c>
      <c r="AU34">
        <v>4.0000000000000002E-4</v>
      </c>
      <c r="BH34">
        <v>0.05</v>
      </c>
      <c r="BY34">
        <v>4.0000000000000002E-4</v>
      </c>
      <c r="CC34">
        <v>5.9999999999999995E-4</v>
      </c>
      <c r="CL34" t="s">
        <v>634</v>
      </c>
    </row>
    <row r="35" spans="1:90">
      <c r="A35" t="s">
        <v>612</v>
      </c>
      <c r="B35">
        <v>12.9688</v>
      </c>
      <c r="C35">
        <v>7.6351000000000004</v>
      </c>
      <c r="D35">
        <v>-14.2927</v>
      </c>
      <c r="E35">
        <v>0</v>
      </c>
      <c r="F35">
        <v>0</v>
      </c>
      <c r="G35">
        <v>0</v>
      </c>
      <c r="P35">
        <v>1.1000000000000001E-3</v>
      </c>
      <c r="Q35">
        <v>0</v>
      </c>
      <c r="R35">
        <v>2</v>
      </c>
      <c r="S35" t="s">
        <v>496</v>
      </c>
      <c r="AB35">
        <v>1.1000000000000001E-3</v>
      </c>
      <c r="AM35" t="s">
        <v>418</v>
      </c>
      <c r="AU35">
        <v>1.1000000000000001E-3</v>
      </c>
      <c r="BH35">
        <v>0.05</v>
      </c>
      <c r="BY35">
        <v>1.1000000000000001E-3</v>
      </c>
      <c r="CC35">
        <v>1.6000000000000001E-3</v>
      </c>
      <c r="CL35" t="s">
        <v>634</v>
      </c>
    </row>
    <row r="36" spans="1:90">
      <c r="A36" t="s">
        <v>614</v>
      </c>
      <c r="B36">
        <v>2.5124</v>
      </c>
      <c r="C36">
        <v>12.0402</v>
      </c>
      <c r="D36">
        <v>-3.0017</v>
      </c>
      <c r="E36">
        <v>0</v>
      </c>
      <c r="F36">
        <v>0</v>
      </c>
      <c r="G36">
        <v>0</v>
      </c>
      <c r="P36">
        <v>0</v>
      </c>
      <c r="Q36">
        <v>0</v>
      </c>
      <c r="R36">
        <v>1</v>
      </c>
      <c r="S36" t="s">
        <v>497</v>
      </c>
      <c r="AB36">
        <v>0</v>
      </c>
      <c r="AM36" t="s">
        <v>418</v>
      </c>
      <c r="AU36">
        <v>0</v>
      </c>
      <c r="BH36">
        <v>0.05</v>
      </c>
      <c r="BY36">
        <v>0</v>
      </c>
      <c r="CC36">
        <v>0</v>
      </c>
      <c r="CL36" t="s">
        <v>634</v>
      </c>
    </row>
    <row r="37" spans="1:90">
      <c r="A37" t="s">
        <v>616</v>
      </c>
      <c r="B37">
        <v>1.5557000000000001</v>
      </c>
      <c r="C37">
        <v>12.504300000000001</v>
      </c>
      <c r="D37">
        <v>-2.3445</v>
      </c>
      <c r="E37">
        <v>0</v>
      </c>
      <c r="F37">
        <v>0</v>
      </c>
      <c r="G37">
        <v>0</v>
      </c>
      <c r="P37">
        <v>0</v>
      </c>
      <c r="Q37">
        <v>0</v>
      </c>
      <c r="R37">
        <v>1</v>
      </c>
      <c r="S37" t="s">
        <v>497</v>
      </c>
      <c r="AB37">
        <v>0</v>
      </c>
      <c r="AM37" t="s">
        <v>418</v>
      </c>
      <c r="AU37">
        <v>0</v>
      </c>
      <c r="BH37">
        <v>0.05</v>
      </c>
      <c r="BY37">
        <v>0</v>
      </c>
      <c r="CC37">
        <v>0</v>
      </c>
      <c r="CL37" t="s">
        <v>634</v>
      </c>
    </row>
    <row r="38" spans="1:90">
      <c r="A38" t="s">
        <v>48</v>
      </c>
      <c r="B38">
        <v>-0.65439999999999998</v>
      </c>
      <c r="C38">
        <v>15.934100000000001</v>
      </c>
      <c r="D38">
        <v>-2.4716999999999998</v>
      </c>
      <c r="E38">
        <v>0</v>
      </c>
      <c r="F38">
        <v>0</v>
      </c>
      <c r="G38">
        <v>0</v>
      </c>
      <c r="P38">
        <v>0</v>
      </c>
      <c r="Q38">
        <v>0</v>
      </c>
      <c r="R38">
        <v>1</v>
      </c>
      <c r="S38" t="s">
        <v>498</v>
      </c>
      <c r="AB38">
        <v>0</v>
      </c>
      <c r="AM38" t="s">
        <v>418</v>
      </c>
      <c r="AU38">
        <v>0</v>
      </c>
      <c r="BH38">
        <v>0.05</v>
      </c>
      <c r="BY38">
        <v>0</v>
      </c>
      <c r="CC38">
        <v>0</v>
      </c>
      <c r="CL38" t="s">
        <v>634</v>
      </c>
    </row>
    <row r="39" spans="1:90">
      <c r="A39" t="s">
        <v>50</v>
      </c>
      <c r="B39">
        <v>-0.65459999999999996</v>
      </c>
      <c r="C39">
        <v>16.9541</v>
      </c>
      <c r="D39">
        <v>-3.1983000000000001</v>
      </c>
      <c r="E39">
        <v>0</v>
      </c>
      <c r="F39">
        <v>0</v>
      </c>
      <c r="G39">
        <v>0</v>
      </c>
      <c r="P39">
        <v>0</v>
      </c>
      <c r="Q39">
        <v>0</v>
      </c>
      <c r="R39">
        <v>1</v>
      </c>
      <c r="S39" t="s">
        <v>499</v>
      </c>
      <c r="AB39">
        <v>0</v>
      </c>
      <c r="AM39" t="s">
        <v>418</v>
      </c>
      <c r="AU39">
        <v>0</v>
      </c>
      <c r="BH39">
        <v>0.05</v>
      </c>
      <c r="BY39">
        <v>0</v>
      </c>
      <c r="CC39">
        <v>0</v>
      </c>
      <c r="CL39" t="s">
        <v>634</v>
      </c>
    </row>
    <row r="40" spans="1:90">
      <c r="A40" t="s">
        <v>52</v>
      </c>
      <c r="B40">
        <v>1.5544</v>
      </c>
      <c r="C40">
        <v>18.250399999999999</v>
      </c>
      <c r="D40">
        <v>-6.3696999999999999</v>
      </c>
      <c r="E40">
        <v>0</v>
      </c>
      <c r="F40">
        <v>0</v>
      </c>
      <c r="G40">
        <v>0</v>
      </c>
      <c r="P40">
        <v>0</v>
      </c>
      <c r="Q40">
        <v>0</v>
      </c>
      <c r="R40">
        <v>1</v>
      </c>
      <c r="S40" t="s">
        <v>500</v>
      </c>
      <c r="AB40">
        <v>0</v>
      </c>
      <c r="AM40" t="s">
        <v>418</v>
      </c>
      <c r="AU40">
        <v>0</v>
      </c>
      <c r="BH40">
        <v>0.05</v>
      </c>
      <c r="BY40">
        <v>0</v>
      </c>
      <c r="CC40">
        <v>0</v>
      </c>
      <c r="CL40" t="s">
        <v>634</v>
      </c>
    </row>
    <row r="41" spans="1:90">
      <c r="A41" t="s">
        <v>54</v>
      </c>
      <c r="B41">
        <v>2.5137999999999998</v>
      </c>
      <c r="C41">
        <v>17.7881</v>
      </c>
      <c r="D41">
        <v>-7.0292000000000003</v>
      </c>
      <c r="E41">
        <v>0</v>
      </c>
      <c r="F41">
        <v>0</v>
      </c>
      <c r="G41">
        <v>0</v>
      </c>
      <c r="P41">
        <v>0</v>
      </c>
      <c r="Q41">
        <v>0</v>
      </c>
      <c r="R41">
        <v>1</v>
      </c>
      <c r="S41" t="s">
        <v>501</v>
      </c>
      <c r="AB41">
        <v>0</v>
      </c>
      <c r="AM41" t="s">
        <v>418</v>
      </c>
      <c r="AU41">
        <v>0</v>
      </c>
      <c r="BH41">
        <v>0.05</v>
      </c>
      <c r="BY41">
        <v>0</v>
      </c>
      <c r="CC41">
        <v>0</v>
      </c>
      <c r="CL41" t="s">
        <v>634</v>
      </c>
    </row>
    <row r="42" spans="1:90">
      <c r="A42" t="s">
        <v>56</v>
      </c>
      <c r="B42">
        <v>4.7172000000000001</v>
      </c>
      <c r="C42">
        <v>14.3749</v>
      </c>
      <c r="D42">
        <v>-6.8945999999999996</v>
      </c>
      <c r="E42">
        <v>0</v>
      </c>
      <c r="F42">
        <v>0</v>
      </c>
      <c r="G42">
        <v>0</v>
      </c>
      <c r="P42">
        <v>0</v>
      </c>
      <c r="Q42">
        <v>0</v>
      </c>
      <c r="R42">
        <v>1</v>
      </c>
      <c r="S42" t="s">
        <v>619</v>
      </c>
      <c r="AB42">
        <v>0</v>
      </c>
      <c r="AM42" t="s">
        <v>418</v>
      </c>
      <c r="AU42">
        <v>0</v>
      </c>
      <c r="BH42">
        <v>0.05</v>
      </c>
      <c r="BY42">
        <v>0</v>
      </c>
      <c r="CC42">
        <v>0</v>
      </c>
      <c r="CL42" t="s">
        <v>634</v>
      </c>
    </row>
    <row r="43" spans="1:90">
      <c r="A43" t="s">
        <v>58</v>
      </c>
      <c r="B43">
        <v>4.7206000000000001</v>
      </c>
      <c r="C43">
        <v>13.3452</v>
      </c>
      <c r="D43">
        <v>-6.1753999999999998</v>
      </c>
      <c r="E43">
        <v>0</v>
      </c>
      <c r="F43">
        <v>0</v>
      </c>
      <c r="G43">
        <v>0</v>
      </c>
      <c r="P43">
        <v>0</v>
      </c>
      <c r="Q43">
        <v>0</v>
      </c>
      <c r="R43">
        <v>1</v>
      </c>
      <c r="S43" t="s">
        <v>620</v>
      </c>
      <c r="AB43">
        <v>0</v>
      </c>
      <c r="AM43" t="s">
        <v>418</v>
      </c>
      <c r="AU43">
        <v>0</v>
      </c>
      <c r="BH43">
        <v>0.05</v>
      </c>
      <c r="BY43">
        <v>0</v>
      </c>
      <c r="CC43">
        <v>0</v>
      </c>
      <c r="CL43" t="s">
        <v>634</v>
      </c>
    </row>
    <row r="44" spans="1:90">
      <c r="A44" t="s">
        <v>659</v>
      </c>
      <c r="P44">
        <v>6.4000000000000003E-3</v>
      </c>
      <c r="CC44">
        <v>1.6000000000000001E-3</v>
      </c>
      <c r="CG44">
        <v>5.4999999999999997E-3</v>
      </c>
      <c r="CH44">
        <v>3.0000000000000001E-3</v>
      </c>
      <c r="CI44">
        <v>0.05</v>
      </c>
      <c r="CJ44">
        <v>6.4000000000000003E-3</v>
      </c>
      <c r="CK44" t="s">
        <v>418</v>
      </c>
      <c r="CL44" t="s">
        <v>419</v>
      </c>
    </row>
    <row r="45" spans="1:90">
      <c r="A45" t="s">
        <v>661</v>
      </c>
      <c r="B45">
        <v>10.052099999999999</v>
      </c>
      <c r="C45">
        <v>-8.1277000000000008</v>
      </c>
      <c r="D45">
        <v>-37.481900000000003</v>
      </c>
      <c r="E45">
        <v>2.0000000000000001E-4</v>
      </c>
      <c r="F45">
        <v>0.30080000000000001</v>
      </c>
      <c r="G45">
        <v>0.95369999999999999</v>
      </c>
      <c r="P45">
        <v>1.6999999999999999E-3</v>
      </c>
      <c r="Q45">
        <v>-1.6999999999999999E-3</v>
      </c>
      <c r="R45">
        <v>12</v>
      </c>
      <c r="S45" t="s">
        <v>621</v>
      </c>
      <c r="AB45">
        <v>3.3999999999999998E-3</v>
      </c>
      <c r="AM45" t="s">
        <v>418</v>
      </c>
      <c r="AU45">
        <v>3.3999999999999998E-3</v>
      </c>
      <c r="BH45">
        <v>0.05</v>
      </c>
      <c r="BY45">
        <v>1.1000000000000001E-3</v>
      </c>
      <c r="CC45">
        <v>1.1999999999999999E-3</v>
      </c>
      <c r="CL45" t="s">
        <v>422</v>
      </c>
    </row>
    <row r="46" spans="1:90">
      <c r="A46" t="s">
        <v>456</v>
      </c>
      <c r="B46">
        <v>9.8183000000000007</v>
      </c>
      <c r="C46">
        <v>-7.8807</v>
      </c>
      <c r="D46">
        <v>-37.559800000000003</v>
      </c>
      <c r="E46">
        <v>2.0000000000000001E-4</v>
      </c>
      <c r="F46">
        <v>0.30080000000000001</v>
      </c>
      <c r="G46">
        <v>0.95369999999999999</v>
      </c>
      <c r="P46">
        <v>1E-4</v>
      </c>
      <c r="Q46">
        <v>-1E-4</v>
      </c>
      <c r="R46">
        <v>4</v>
      </c>
      <c r="S46" t="s">
        <v>622</v>
      </c>
      <c r="AB46">
        <v>1E-4</v>
      </c>
      <c r="AM46" t="s">
        <v>418</v>
      </c>
      <c r="AQ46">
        <v>1.0107999999999999</v>
      </c>
      <c r="AR46">
        <v>3.1755</v>
      </c>
      <c r="AT46">
        <v>0.50539999999999996</v>
      </c>
      <c r="AU46">
        <v>1E-4</v>
      </c>
      <c r="BH46">
        <v>0.05</v>
      </c>
      <c r="BY46">
        <v>1E-4</v>
      </c>
      <c r="CC46">
        <v>1E-4</v>
      </c>
      <c r="CL46" t="s">
        <v>425</v>
      </c>
    </row>
  </sheetData>
  <sheetCalcPr fullCalcOnLoad="1"/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L56"/>
  <sheetViews>
    <sheetView topLeftCell="A27" workbookViewId="0">
      <selection activeCell="J23" sqref="J23"/>
    </sheetView>
  </sheetViews>
  <sheetFormatPr baseColWidth="10" defaultRowHeight="13"/>
  <cols>
    <col min="1" max="1" width="34.5703125" bestFit="1" customWidth="1"/>
    <col min="2" max="2" width="8" bestFit="1" customWidth="1"/>
    <col min="3" max="4" width="8.7109375" bestFit="1" customWidth="1"/>
    <col min="5" max="7" width="7.7109375" bestFit="1" customWidth="1"/>
    <col min="8" max="8" width="7.42578125" bestFit="1" customWidth="1"/>
    <col min="9" max="9" width="8.7109375" bestFit="1" customWidth="1"/>
    <col min="10" max="10" width="7.42578125" bestFit="1" customWidth="1"/>
    <col min="11" max="13" width="7.7109375" bestFit="1" customWidth="1"/>
    <col min="14" max="14" width="8.42578125" bestFit="1" customWidth="1"/>
    <col min="15" max="15" width="9" bestFit="1" customWidth="1"/>
    <col min="16" max="16" width="7.5703125" bestFit="1" customWidth="1"/>
    <col min="17" max="17" width="7.7109375" bestFit="1" customWidth="1"/>
    <col min="18" max="18" width="12.85546875" bestFit="1" customWidth="1"/>
    <col min="19" max="19" width="10.28515625" bestFit="1" customWidth="1"/>
    <col min="20" max="20" width="8.85546875" bestFit="1" customWidth="1"/>
    <col min="21" max="21" width="8.7109375" bestFit="1" customWidth="1"/>
    <col min="22" max="22" width="8.85546875" bestFit="1" customWidth="1"/>
    <col min="23" max="23" width="10.28515625" bestFit="1" customWidth="1"/>
    <col min="24" max="24" width="10.5703125" bestFit="1" customWidth="1"/>
    <col min="25" max="25" width="12.85546875" bestFit="1" customWidth="1"/>
    <col min="26" max="26" width="10.42578125" bestFit="1" customWidth="1"/>
    <col min="27" max="27" width="12" bestFit="1" customWidth="1"/>
    <col min="28" max="28" width="11.5703125" bestFit="1" customWidth="1"/>
    <col min="30" max="30" width="11.28515625" bestFit="1" customWidth="1"/>
    <col min="31" max="31" width="8.28515625" bestFit="1" customWidth="1"/>
    <col min="32" max="32" width="8.140625" bestFit="1" customWidth="1"/>
    <col min="33" max="33" width="8.28515625" bestFit="1" customWidth="1"/>
    <col min="34" max="35" width="9.7109375" bestFit="1" customWidth="1"/>
    <col min="36" max="37" width="9.85546875" bestFit="1" customWidth="1"/>
    <col min="38" max="38" width="10.140625" bestFit="1" customWidth="1"/>
    <col min="39" max="39" width="11" bestFit="1" customWidth="1"/>
    <col min="40" max="40" width="10.140625" bestFit="1" customWidth="1"/>
    <col min="42" max="42" width="9.5703125" bestFit="1" customWidth="1"/>
    <col min="43" max="43" width="8" bestFit="1" customWidth="1"/>
    <col min="44" max="45" width="8.140625" bestFit="1" customWidth="1"/>
    <col min="46" max="46" width="8.28515625" bestFit="1" customWidth="1"/>
    <col min="47" max="47" width="9.28515625" bestFit="1" customWidth="1"/>
    <col min="48" max="48" width="8" bestFit="1" customWidth="1"/>
    <col min="49" max="49" width="7.85546875" bestFit="1" customWidth="1"/>
    <col min="50" max="50" width="8" bestFit="1" customWidth="1"/>
    <col min="51" max="51" width="9.42578125" bestFit="1" customWidth="1"/>
    <col min="52" max="52" width="9.7109375" bestFit="1" customWidth="1"/>
    <col min="53" max="54" width="9.5703125" bestFit="1" customWidth="1"/>
    <col min="55" max="55" width="9.7109375" bestFit="1" customWidth="1"/>
    <col min="56" max="56" width="8.42578125" bestFit="1" customWidth="1"/>
    <col min="57" max="57" width="8.28515625" bestFit="1" customWidth="1"/>
    <col min="58" max="58" width="8.42578125" bestFit="1" customWidth="1"/>
    <col min="59" max="59" width="10.140625" bestFit="1" customWidth="1"/>
    <col min="60" max="60" width="11.140625" bestFit="1" customWidth="1"/>
    <col min="61" max="62" width="10" bestFit="1" customWidth="1"/>
    <col min="63" max="63" width="10.140625" bestFit="1" customWidth="1"/>
    <col min="64" max="64" width="9.7109375" bestFit="1" customWidth="1"/>
    <col min="65" max="65" width="10.28515625" bestFit="1" customWidth="1"/>
    <col min="66" max="66" width="10.85546875" bestFit="1" customWidth="1"/>
    <col min="67" max="67" width="8.42578125" bestFit="1" customWidth="1"/>
    <col min="68" max="68" width="8.28515625" bestFit="1" customWidth="1"/>
    <col min="69" max="69" width="8.42578125" bestFit="1" customWidth="1"/>
    <col min="70" max="70" width="10.140625" bestFit="1" customWidth="1"/>
    <col min="71" max="72" width="10" bestFit="1" customWidth="1"/>
    <col min="73" max="73" width="10.140625" bestFit="1" customWidth="1"/>
    <col min="74" max="74" width="9.7109375" bestFit="1" customWidth="1"/>
    <col min="75" max="75" width="6" bestFit="1" customWidth="1"/>
    <col min="76" max="76" width="6.85546875" bestFit="1" customWidth="1"/>
    <col min="77" max="77" width="7" bestFit="1" customWidth="1"/>
    <col min="78" max="78" width="10.5703125" bestFit="1" customWidth="1"/>
    <col min="79" max="79" width="11.140625" bestFit="1" customWidth="1"/>
    <col min="80" max="80" width="10.28515625" bestFit="1" customWidth="1"/>
    <col min="81" max="81" width="7" bestFit="1" customWidth="1"/>
    <col min="82" max="82" width="10.42578125" bestFit="1" customWidth="1"/>
    <col min="83" max="83" width="10.85546875" bestFit="1" customWidth="1"/>
    <col min="84" max="84" width="10.28515625" bestFit="1" customWidth="1"/>
    <col min="85" max="85" width="4.7109375" bestFit="1" customWidth="1"/>
    <col min="86" max="86" width="4.140625" bestFit="1" customWidth="1"/>
    <col min="87" max="88" width="12.7109375" bestFit="1" customWidth="1"/>
    <col min="89" max="89" width="12.140625" bestFit="1" customWidth="1"/>
    <col min="90" max="90" width="8.42578125" bestFit="1" customWidth="1"/>
  </cols>
  <sheetData>
    <row r="1" spans="1:90">
      <c r="A1" s="1" t="s">
        <v>130</v>
      </c>
    </row>
    <row r="4" spans="1:90">
      <c r="A4" t="s">
        <v>131</v>
      </c>
    </row>
    <row r="5" spans="1:90">
      <c r="A5" t="s">
        <v>708</v>
      </c>
    </row>
    <row r="6" spans="1:90">
      <c r="A6" t="s">
        <v>176</v>
      </c>
    </row>
    <row r="7" spans="1:90">
      <c r="A7" t="s">
        <v>513</v>
      </c>
    </row>
    <row r="8" spans="1:90">
      <c r="A8" t="s">
        <v>570</v>
      </c>
    </row>
    <row r="9" spans="1:90">
      <c r="A9" t="s">
        <v>514</v>
      </c>
    </row>
    <row r="10" spans="1:90">
      <c r="A10" t="s">
        <v>123</v>
      </c>
    </row>
    <row r="11" spans="1:90">
      <c r="A11" t="s">
        <v>181</v>
      </c>
    </row>
    <row r="12" spans="1:90">
      <c r="A12" t="s">
        <v>182</v>
      </c>
      <c r="B12" t="s">
        <v>183</v>
      </c>
      <c r="C12" t="s">
        <v>184</v>
      </c>
      <c r="D12" t="s">
        <v>185</v>
      </c>
      <c r="E12" t="s">
        <v>186</v>
      </c>
      <c r="F12" t="s">
        <v>187</v>
      </c>
      <c r="G12" t="s">
        <v>188</v>
      </c>
      <c r="H12" t="s">
        <v>189</v>
      </c>
      <c r="I12" t="s">
        <v>190</v>
      </c>
      <c r="J12" t="s">
        <v>191</v>
      </c>
      <c r="K12" t="s">
        <v>192</v>
      </c>
      <c r="L12" t="s">
        <v>193</v>
      </c>
      <c r="M12" t="s">
        <v>194</v>
      </c>
      <c r="N12" t="s">
        <v>195</v>
      </c>
      <c r="O12" t="s">
        <v>157</v>
      </c>
      <c r="P12" t="s">
        <v>158</v>
      </c>
      <c r="Q12" t="s">
        <v>159</v>
      </c>
      <c r="R12" t="s">
        <v>196</v>
      </c>
      <c r="S12" t="s">
        <v>197</v>
      </c>
      <c r="T12" t="s">
        <v>198</v>
      </c>
      <c r="U12" t="s">
        <v>199</v>
      </c>
      <c r="V12" t="s">
        <v>200</v>
      </c>
      <c r="W12" t="s">
        <v>14</v>
      </c>
      <c r="X12" t="s">
        <v>15</v>
      </c>
      <c r="Y12" t="s">
        <v>16</v>
      </c>
      <c r="Z12" t="s">
        <v>17</v>
      </c>
      <c r="AA12" t="s">
        <v>18</v>
      </c>
      <c r="AB12" t="s">
        <v>19</v>
      </c>
      <c r="AC12" t="s">
        <v>20</v>
      </c>
      <c r="AD12" t="s">
        <v>21</v>
      </c>
      <c r="AE12" t="s">
        <v>22</v>
      </c>
      <c r="AF12" t="s">
        <v>23</v>
      </c>
      <c r="AG12" t="s">
        <v>24</v>
      </c>
      <c r="AH12" t="s">
        <v>25</v>
      </c>
      <c r="AI12" t="s">
        <v>26</v>
      </c>
      <c r="AJ12" t="s">
        <v>332</v>
      </c>
      <c r="AK12" t="s">
        <v>493</v>
      </c>
      <c r="AL12" t="s">
        <v>494</v>
      </c>
      <c r="AM12" t="s">
        <v>688</v>
      </c>
      <c r="AN12" t="s">
        <v>689</v>
      </c>
      <c r="AO12" t="s">
        <v>690</v>
      </c>
      <c r="AP12" t="s">
        <v>691</v>
      </c>
      <c r="AQ12" t="s">
        <v>692</v>
      </c>
      <c r="AR12" t="s">
        <v>693</v>
      </c>
      <c r="AS12" t="s">
        <v>694</v>
      </c>
      <c r="AT12" t="s">
        <v>695</v>
      </c>
      <c r="AU12" t="s">
        <v>696</v>
      </c>
      <c r="AV12" t="s">
        <v>697</v>
      </c>
      <c r="AW12" t="s">
        <v>700</v>
      </c>
      <c r="AX12" t="s">
        <v>701</v>
      </c>
      <c r="AY12" t="s">
        <v>702</v>
      </c>
      <c r="AZ12" t="s">
        <v>703</v>
      </c>
      <c r="BA12" t="s">
        <v>704</v>
      </c>
      <c r="BB12" t="s">
        <v>705</v>
      </c>
      <c r="BC12" t="s">
        <v>706</v>
      </c>
      <c r="BD12" t="s">
        <v>707</v>
      </c>
      <c r="BE12" t="s">
        <v>510</v>
      </c>
      <c r="BF12" t="s">
        <v>511</v>
      </c>
      <c r="BG12" t="s">
        <v>512</v>
      </c>
      <c r="BH12" t="s">
        <v>710</v>
      </c>
      <c r="BI12" t="s">
        <v>711</v>
      </c>
      <c r="BJ12" t="s">
        <v>522</v>
      </c>
      <c r="BK12" t="s">
        <v>523</v>
      </c>
      <c r="BL12" t="s">
        <v>524</v>
      </c>
      <c r="BM12" t="s">
        <v>525</v>
      </c>
      <c r="BN12" t="s">
        <v>526</v>
      </c>
      <c r="BO12" t="s">
        <v>527</v>
      </c>
      <c r="BP12" t="s">
        <v>528</v>
      </c>
      <c r="BQ12" t="s">
        <v>529</v>
      </c>
      <c r="BR12" t="s">
        <v>530</v>
      </c>
      <c r="BS12" t="s">
        <v>531</v>
      </c>
      <c r="BT12" t="s">
        <v>532</v>
      </c>
      <c r="BU12" t="s">
        <v>533</v>
      </c>
      <c r="BV12" t="s">
        <v>534</v>
      </c>
      <c r="BW12" t="s">
        <v>535</v>
      </c>
      <c r="BX12" t="s">
        <v>536</v>
      </c>
      <c r="BY12" t="s">
        <v>537</v>
      </c>
      <c r="BZ12" t="s">
        <v>538</v>
      </c>
      <c r="CA12" t="s">
        <v>539</v>
      </c>
      <c r="CB12" t="s">
        <v>540</v>
      </c>
      <c r="CC12" t="s">
        <v>67</v>
      </c>
      <c r="CD12" t="s">
        <v>68</v>
      </c>
      <c r="CE12" t="s">
        <v>69</v>
      </c>
      <c r="CF12" t="s">
        <v>168</v>
      </c>
      <c r="CG12" t="s">
        <v>169</v>
      </c>
      <c r="CH12" t="s">
        <v>254</v>
      </c>
      <c r="CI12" t="s">
        <v>255</v>
      </c>
      <c r="CJ12" t="s">
        <v>256</v>
      </c>
      <c r="CK12" t="s">
        <v>257</v>
      </c>
      <c r="CL12" t="s">
        <v>258</v>
      </c>
    </row>
    <row r="14" spans="1:90">
      <c r="A14" t="s">
        <v>417</v>
      </c>
      <c r="P14">
        <v>0</v>
      </c>
      <c r="CC14">
        <v>0</v>
      </c>
      <c r="CG14">
        <v>0</v>
      </c>
      <c r="CH14">
        <v>0</v>
      </c>
      <c r="CI14">
        <v>0.05</v>
      </c>
      <c r="CJ14">
        <v>0</v>
      </c>
      <c r="CK14" t="s">
        <v>418</v>
      </c>
      <c r="CL14" t="s">
        <v>419</v>
      </c>
    </row>
    <row r="15" spans="1:90">
      <c r="A15" t="s">
        <v>596</v>
      </c>
      <c r="B15">
        <v>9.6649999999999991</v>
      </c>
      <c r="C15">
        <v>-8.2986000000000004</v>
      </c>
      <c r="D15">
        <v>0</v>
      </c>
      <c r="E15">
        <v>0</v>
      </c>
      <c r="F15">
        <v>0</v>
      </c>
      <c r="G15">
        <v>1</v>
      </c>
      <c r="P15">
        <v>4.0000000000000002E-4</v>
      </c>
      <c r="Q15">
        <v>-6.9999999999999999E-4</v>
      </c>
      <c r="R15">
        <v>23</v>
      </c>
      <c r="S15" t="s">
        <v>515</v>
      </c>
      <c r="AB15">
        <v>1.1000000000000001E-3</v>
      </c>
      <c r="AM15" t="s">
        <v>418</v>
      </c>
      <c r="AU15">
        <v>1.1000000000000001E-3</v>
      </c>
      <c r="BH15">
        <v>0.05</v>
      </c>
      <c r="BY15">
        <v>2.9999999999999997E-4</v>
      </c>
      <c r="CC15">
        <v>2.9999999999999997E-4</v>
      </c>
      <c r="CL15" t="s">
        <v>422</v>
      </c>
    </row>
    <row r="16" spans="1:90">
      <c r="A16" t="s">
        <v>598</v>
      </c>
      <c r="B16">
        <v>0</v>
      </c>
      <c r="C16">
        <v>0</v>
      </c>
      <c r="D16">
        <v>0</v>
      </c>
      <c r="E16">
        <v>0</v>
      </c>
      <c r="F16">
        <v>0</v>
      </c>
      <c r="G16">
        <v>1</v>
      </c>
      <c r="P16">
        <v>2.0000000000000001E-4</v>
      </c>
      <c r="Q16">
        <v>-2.9999999999999997E-4</v>
      </c>
      <c r="R16">
        <v>4</v>
      </c>
      <c r="S16" t="s">
        <v>516</v>
      </c>
      <c r="AB16">
        <v>5.0000000000000001E-4</v>
      </c>
      <c r="AM16" t="s">
        <v>418</v>
      </c>
      <c r="AQ16">
        <v>0.70950000000000002</v>
      </c>
      <c r="AR16">
        <v>2.2288000000000001</v>
      </c>
      <c r="AT16">
        <v>0.35470000000000002</v>
      </c>
      <c r="AU16">
        <v>5.0000000000000001E-4</v>
      </c>
      <c r="BH16">
        <v>0.05</v>
      </c>
      <c r="BY16">
        <v>2.0000000000000001E-4</v>
      </c>
      <c r="CC16">
        <v>2.9999999999999997E-4</v>
      </c>
      <c r="CL16" t="s">
        <v>425</v>
      </c>
    </row>
    <row r="17" spans="1:90">
      <c r="A17" t="s">
        <v>600</v>
      </c>
      <c r="B17">
        <v>19.684999999999999</v>
      </c>
      <c r="C17">
        <v>-15.747999999999999</v>
      </c>
      <c r="D17">
        <v>0</v>
      </c>
      <c r="E17">
        <v>0</v>
      </c>
      <c r="F17">
        <v>0</v>
      </c>
      <c r="G17">
        <v>1</v>
      </c>
      <c r="P17">
        <v>1E-4</v>
      </c>
      <c r="Q17">
        <v>-1E-4</v>
      </c>
      <c r="R17">
        <v>4</v>
      </c>
      <c r="S17" t="s">
        <v>517</v>
      </c>
      <c r="AB17">
        <v>2.9999999999999997E-4</v>
      </c>
      <c r="AM17" t="s">
        <v>418</v>
      </c>
      <c r="AQ17">
        <v>0.78810000000000002</v>
      </c>
      <c r="AR17">
        <v>2.4758</v>
      </c>
      <c r="AT17">
        <v>0.39400000000000002</v>
      </c>
      <c r="AU17">
        <v>2.9999999999999997E-4</v>
      </c>
      <c r="BH17">
        <v>0.05</v>
      </c>
      <c r="BY17">
        <v>1E-4</v>
      </c>
      <c r="CC17">
        <v>1E-4</v>
      </c>
      <c r="CL17" t="s">
        <v>425</v>
      </c>
    </row>
    <row r="18" spans="1:90">
      <c r="A18" t="s">
        <v>382</v>
      </c>
      <c r="B18">
        <v>0</v>
      </c>
      <c r="C18">
        <v>0</v>
      </c>
      <c r="D18">
        <v>0</v>
      </c>
      <c r="H18">
        <v>19.684999999999999</v>
      </c>
      <c r="I18">
        <v>-15.747999999999999</v>
      </c>
      <c r="J18">
        <v>0</v>
      </c>
      <c r="K18">
        <v>0.78090000000000004</v>
      </c>
      <c r="L18">
        <v>-0.62470000000000003</v>
      </c>
      <c r="M18">
        <v>0</v>
      </c>
      <c r="P18">
        <v>0</v>
      </c>
      <c r="Q18">
        <v>0</v>
      </c>
      <c r="R18">
        <v>0</v>
      </c>
      <c r="S18" t="s">
        <v>62</v>
      </c>
      <c r="AB18">
        <v>0</v>
      </c>
      <c r="AM18" t="s">
        <v>418</v>
      </c>
      <c r="AR18">
        <v>25.209099999999999</v>
      </c>
      <c r="AU18">
        <v>0</v>
      </c>
      <c r="BH18">
        <v>0.05</v>
      </c>
      <c r="BY18">
        <v>0</v>
      </c>
      <c r="CC18">
        <v>0</v>
      </c>
      <c r="CL18" t="s">
        <v>63</v>
      </c>
    </row>
    <row r="19" spans="1:90">
      <c r="A19" t="s">
        <v>650</v>
      </c>
      <c r="B19">
        <v>0</v>
      </c>
      <c r="C19">
        <v>0</v>
      </c>
      <c r="D19">
        <v>0</v>
      </c>
      <c r="E19">
        <v>0</v>
      </c>
      <c r="F19">
        <v>0</v>
      </c>
      <c r="G19">
        <v>1</v>
      </c>
      <c r="S19" t="s">
        <v>62</v>
      </c>
      <c r="CL19" t="s">
        <v>65</v>
      </c>
    </row>
    <row r="20" spans="1:90">
      <c r="A20" t="s">
        <v>244</v>
      </c>
      <c r="P20">
        <v>0</v>
      </c>
      <c r="CC20">
        <v>0</v>
      </c>
      <c r="CG20">
        <v>0</v>
      </c>
      <c r="CH20">
        <v>0</v>
      </c>
      <c r="CI20">
        <v>0.05</v>
      </c>
      <c r="CJ20">
        <v>0</v>
      </c>
      <c r="CK20" t="s">
        <v>418</v>
      </c>
      <c r="CL20" t="s">
        <v>419</v>
      </c>
    </row>
    <row r="21" spans="1:90">
      <c r="A21" t="s">
        <v>385</v>
      </c>
      <c r="B21">
        <v>0</v>
      </c>
      <c r="C21">
        <v>0</v>
      </c>
      <c r="D21">
        <v>0</v>
      </c>
      <c r="E21">
        <v>0</v>
      </c>
      <c r="F21">
        <v>0</v>
      </c>
      <c r="G21">
        <v>1</v>
      </c>
      <c r="S21" t="s">
        <v>62</v>
      </c>
      <c r="CL21" t="s">
        <v>65</v>
      </c>
    </row>
    <row r="22" spans="1:90">
      <c r="A22" t="s">
        <v>80</v>
      </c>
      <c r="B22">
        <v>10.973000000000001</v>
      </c>
      <c r="C22">
        <v>12.083500000000001</v>
      </c>
      <c r="D22">
        <v>6.4976000000000003</v>
      </c>
      <c r="E22">
        <v>4.0000000000000002E-4</v>
      </c>
      <c r="F22">
        <v>0.57420000000000004</v>
      </c>
      <c r="G22">
        <v>0.81869999999999998</v>
      </c>
      <c r="P22">
        <v>2.9999999999999997E-4</v>
      </c>
      <c r="Q22">
        <v>-2.0000000000000001E-4</v>
      </c>
      <c r="R22">
        <v>31</v>
      </c>
      <c r="S22" t="s">
        <v>44</v>
      </c>
      <c r="AB22">
        <v>5.0000000000000001E-4</v>
      </c>
      <c r="AM22" t="s">
        <v>418</v>
      </c>
      <c r="AU22">
        <v>5.0000000000000001E-4</v>
      </c>
      <c r="BH22">
        <v>0.05</v>
      </c>
      <c r="BY22">
        <v>1E-4</v>
      </c>
      <c r="CC22">
        <v>1E-4</v>
      </c>
      <c r="CL22" t="s">
        <v>422</v>
      </c>
    </row>
    <row r="23" spans="1:90">
      <c r="A23" t="s">
        <v>248</v>
      </c>
      <c r="B23">
        <v>10.834</v>
      </c>
      <c r="C23">
        <v>13.7682</v>
      </c>
      <c r="D23">
        <v>5.3159999999999998</v>
      </c>
      <c r="E23">
        <v>4.0000000000000002E-4</v>
      </c>
      <c r="F23">
        <v>0.57420000000000004</v>
      </c>
      <c r="G23">
        <v>0.81869999999999998</v>
      </c>
      <c r="P23">
        <v>2.0000000000000001E-4</v>
      </c>
      <c r="Q23">
        <v>-2.0000000000000001E-4</v>
      </c>
      <c r="R23">
        <v>4</v>
      </c>
      <c r="S23" t="s">
        <v>53</v>
      </c>
      <c r="AB23">
        <v>5.0000000000000001E-4</v>
      </c>
      <c r="AM23" t="s">
        <v>418</v>
      </c>
      <c r="AQ23">
        <v>0.37630000000000002</v>
      </c>
      <c r="AR23">
        <v>1.1822999999999999</v>
      </c>
      <c r="AT23">
        <v>0.18820000000000001</v>
      </c>
      <c r="AU23">
        <v>5.0000000000000001E-4</v>
      </c>
      <c r="BH23">
        <v>0.05</v>
      </c>
      <c r="BY23">
        <v>2.0000000000000001E-4</v>
      </c>
      <c r="CC23">
        <v>2.9999999999999997E-4</v>
      </c>
      <c r="CL23" t="s">
        <v>425</v>
      </c>
    </row>
    <row r="24" spans="1:90">
      <c r="A24" t="s">
        <v>250</v>
      </c>
      <c r="B24">
        <v>10.8315</v>
      </c>
      <c r="C24">
        <v>10.4948</v>
      </c>
      <c r="D24">
        <v>7.6119000000000003</v>
      </c>
      <c r="E24">
        <v>4.0000000000000002E-4</v>
      </c>
      <c r="F24">
        <v>0.57420000000000004</v>
      </c>
      <c r="G24">
        <v>0.81869999999999998</v>
      </c>
      <c r="K24">
        <v>2.0000000000000001E-4</v>
      </c>
      <c r="L24">
        <v>-0.81869999999999998</v>
      </c>
      <c r="M24">
        <v>0.57420000000000004</v>
      </c>
      <c r="P24">
        <v>1E-4</v>
      </c>
      <c r="Q24">
        <v>-1E-4</v>
      </c>
      <c r="R24">
        <v>6</v>
      </c>
      <c r="S24" t="s">
        <v>518</v>
      </c>
      <c r="AB24">
        <v>2.0000000000000001E-4</v>
      </c>
      <c r="AM24" t="s">
        <v>418</v>
      </c>
      <c r="AQ24">
        <v>0.37740000000000001</v>
      </c>
      <c r="AR24">
        <v>0.1245</v>
      </c>
      <c r="AT24">
        <v>0.18870000000000001</v>
      </c>
      <c r="AU24">
        <v>2.0000000000000001E-4</v>
      </c>
      <c r="BH24">
        <v>0.05</v>
      </c>
      <c r="CL24" t="s">
        <v>252</v>
      </c>
    </row>
    <row r="25" spans="1:90">
      <c r="A25" t="s">
        <v>245</v>
      </c>
      <c r="B25">
        <v>9.7469999999999999</v>
      </c>
      <c r="C25">
        <v>8.7081</v>
      </c>
      <c r="D25">
        <v>-3.786</v>
      </c>
      <c r="E25">
        <v>-2.9999999999999997E-4</v>
      </c>
      <c r="F25">
        <v>1</v>
      </c>
      <c r="G25">
        <v>-5.9999999999999995E-4</v>
      </c>
      <c r="P25">
        <v>5.9999999999999995E-4</v>
      </c>
      <c r="Q25">
        <v>-4.0000000000000002E-4</v>
      </c>
      <c r="R25">
        <v>25</v>
      </c>
      <c r="S25" t="s">
        <v>519</v>
      </c>
      <c r="AB25">
        <v>1E-3</v>
      </c>
      <c r="AM25" t="s">
        <v>418</v>
      </c>
      <c r="AU25">
        <v>1E-3</v>
      </c>
      <c r="BH25">
        <v>0.05</v>
      </c>
      <c r="BY25">
        <v>2.0000000000000001E-4</v>
      </c>
      <c r="CC25">
        <v>2.0000000000000001E-4</v>
      </c>
      <c r="CL25" t="s">
        <v>422</v>
      </c>
    </row>
    <row r="26" spans="1:90">
      <c r="A26" t="s">
        <v>520</v>
      </c>
      <c r="B26">
        <v>9.8460000000000001</v>
      </c>
      <c r="C26">
        <v>8.7073</v>
      </c>
      <c r="D26">
        <v>-5.2607999999999997</v>
      </c>
      <c r="E26">
        <v>-2.9999999999999997E-4</v>
      </c>
      <c r="F26">
        <v>1</v>
      </c>
      <c r="G26">
        <v>-5.9999999999999995E-4</v>
      </c>
      <c r="P26">
        <v>1E-4</v>
      </c>
      <c r="Q26">
        <v>-1E-4</v>
      </c>
      <c r="R26">
        <v>4</v>
      </c>
      <c r="S26" t="s">
        <v>521</v>
      </c>
      <c r="AB26">
        <v>2.0000000000000001E-4</v>
      </c>
      <c r="AM26" t="s">
        <v>418</v>
      </c>
      <c r="AQ26">
        <v>0.25009999999999999</v>
      </c>
      <c r="AR26">
        <v>0.78580000000000005</v>
      </c>
      <c r="AT26">
        <v>0.12509999999999999</v>
      </c>
      <c r="AU26">
        <v>2.0000000000000001E-4</v>
      </c>
      <c r="BH26">
        <v>0.05</v>
      </c>
      <c r="BY26">
        <v>1E-4</v>
      </c>
      <c r="CC26">
        <v>1E-4</v>
      </c>
      <c r="CL26" t="s">
        <v>425</v>
      </c>
    </row>
    <row r="27" spans="1:90">
      <c r="A27" t="s">
        <v>362</v>
      </c>
      <c r="B27">
        <v>9.8449000000000009</v>
      </c>
      <c r="C27">
        <v>8.7091999999999992</v>
      </c>
      <c r="D27">
        <v>-1.7599</v>
      </c>
      <c r="E27">
        <v>-2.9999999999999997E-4</v>
      </c>
      <c r="F27">
        <v>1</v>
      </c>
      <c r="G27">
        <v>-5.9999999999999995E-4</v>
      </c>
      <c r="P27">
        <v>2.9999999999999997E-4</v>
      </c>
      <c r="Q27">
        <v>-2.9999999999999997E-4</v>
      </c>
      <c r="R27">
        <v>4</v>
      </c>
      <c r="S27" t="s">
        <v>363</v>
      </c>
      <c r="AB27">
        <v>5.9999999999999995E-4</v>
      </c>
      <c r="AM27" t="s">
        <v>418</v>
      </c>
      <c r="AQ27">
        <v>0.25030000000000002</v>
      </c>
      <c r="AR27">
        <v>0.7863</v>
      </c>
      <c r="AT27">
        <v>0.12509999999999999</v>
      </c>
      <c r="AU27">
        <v>5.9999999999999995E-4</v>
      </c>
      <c r="BH27">
        <v>0.05</v>
      </c>
      <c r="BY27">
        <v>2.0000000000000001E-4</v>
      </c>
      <c r="CC27">
        <v>2.9999999999999997E-4</v>
      </c>
      <c r="CL27" t="s">
        <v>425</v>
      </c>
    </row>
    <row r="28" spans="1:90">
      <c r="A28" t="s">
        <v>364</v>
      </c>
      <c r="B28">
        <v>12.4682</v>
      </c>
      <c r="C28">
        <v>-8.2280999999999995</v>
      </c>
      <c r="D28">
        <v>-16.5886</v>
      </c>
      <c r="E28">
        <v>0</v>
      </c>
      <c r="F28">
        <v>1E-4</v>
      </c>
      <c r="G28">
        <v>-1</v>
      </c>
      <c r="P28">
        <v>0</v>
      </c>
      <c r="Q28">
        <v>0</v>
      </c>
      <c r="R28">
        <v>5</v>
      </c>
      <c r="S28" t="s">
        <v>365</v>
      </c>
      <c r="AB28">
        <v>1E-4</v>
      </c>
      <c r="AM28" t="s">
        <v>418</v>
      </c>
      <c r="AU28">
        <v>1E-4</v>
      </c>
      <c r="BH28">
        <v>0.05</v>
      </c>
      <c r="BY28">
        <v>0</v>
      </c>
      <c r="CC28">
        <v>0</v>
      </c>
      <c r="CL28" t="s">
        <v>422</v>
      </c>
    </row>
    <row r="29" spans="1:90">
      <c r="A29" t="s">
        <v>629</v>
      </c>
      <c r="B29">
        <v>9.8391000000000002</v>
      </c>
      <c r="C29">
        <v>-7.8819999999999997</v>
      </c>
      <c r="D29">
        <v>-16.5886</v>
      </c>
      <c r="E29">
        <v>0</v>
      </c>
      <c r="F29">
        <v>1E-4</v>
      </c>
      <c r="G29">
        <v>-1</v>
      </c>
      <c r="P29">
        <v>4.0000000000000002E-4</v>
      </c>
      <c r="Q29">
        <v>-5.0000000000000001E-4</v>
      </c>
      <c r="R29">
        <v>6</v>
      </c>
      <c r="S29" t="s">
        <v>366</v>
      </c>
      <c r="AB29">
        <v>8.9999999999999998E-4</v>
      </c>
      <c r="AM29" t="s">
        <v>418</v>
      </c>
      <c r="AQ29">
        <v>15.751300000000001</v>
      </c>
      <c r="AR29">
        <v>49.484200000000001</v>
      </c>
      <c r="AT29">
        <v>7.8757000000000001</v>
      </c>
      <c r="AU29">
        <v>8.9999999999999998E-4</v>
      </c>
      <c r="BH29">
        <v>0.05</v>
      </c>
      <c r="BY29">
        <v>2.9999999999999997E-4</v>
      </c>
      <c r="CC29">
        <v>2.9999999999999997E-4</v>
      </c>
      <c r="CL29" t="s">
        <v>425</v>
      </c>
    </row>
    <row r="30" spans="1:90">
      <c r="A30" t="s">
        <v>367</v>
      </c>
      <c r="B30">
        <v>7.625</v>
      </c>
      <c r="C30">
        <v>-7.9482999999999997</v>
      </c>
      <c r="D30">
        <v>9.0696999999999992</v>
      </c>
      <c r="E30">
        <v>1E-4</v>
      </c>
      <c r="F30">
        <v>-1E-4</v>
      </c>
      <c r="G30">
        <v>-1</v>
      </c>
      <c r="P30">
        <v>5.9999999999999995E-4</v>
      </c>
      <c r="Q30">
        <v>-5.0000000000000001E-4</v>
      </c>
      <c r="R30">
        <v>12</v>
      </c>
      <c r="S30" t="s">
        <v>368</v>
      </c>
      <c r="AB30">
        <v>1E-3</v>
      </c>
      <c r="AM30" t="s">
        <v>418</v>
      </c>
      <c r="AU30">
        <v>1E-3</v>
      </c>
      <c r="BH30">
        <v>0.05</v>
      </c>
      <c r="BY30">
        <v>2.9999999999999997E-4</v>
      </c>
      <c r="CC30">
        <v>2.9999999999999997E-4</v>
      </c>
      <c r="CL30" t="s">
        <v>422</v>
      </c>
    </row>
    <row r="31" spans="1:90">
      <c r="A31" t="s">
        <v>369</v>
      </c>
      <c r="B31">
        <v>9.8280999999999992</v>
      </c>
      <c r="C31">
        <v>-0.85819999999999996</v>
      </c>
      <c r="D31">
        <v>9.0693999999999999</v>
      </c>
      <c r="E31">
        <v>1E-4</v>
      </c>
      <c r="F31">
        <v>-1E-4</v>
      </c>
      <c r="G31">
        <v>-1</v>
      </c>
      <c r="P31">
        <v>0</v>
      </c>
      <c r="Q31">
        <v>0</v>
      </c>
      <c r="R31">
        <v>1</v>
      </c>
      <c r="S31" t="s">
        <v>370</v>
      </c>
      <c r="AU31">
        <v>0</v>
      </c>
      <c r="BY31">
        <v>0</v>
      </c>
      <c r="CC31">
        <v>0</v>
      </c>
      <c r="CL31" t="s">
        <v>371</v>
      </c>
    </row>
    <row r="32" spans="1:90">
      <c r="A32" t="s">
        <v>372</v>
      </c>
      <c r="B32">
        <v>9.8598999999999997</v>
      </c>
      <c r="C32">
        <v>-14.8764</v>
      </c>
      <c r="D32">
        <v>9.0702999999999996</v>
      </c>
      <c r="E32">
        <v>1E-4</v>
      </c>
      <c r="F32">
        <v>-1E-4</v>
      </c>
      <c r="G32">
        <v>-1</v>
      </c>
      <c r="P32">
        <v>0</v>
      </c>
      <c r="Q32">
        <v>0</v>
      </c>
      <c r="R32">
        <v>1</v>
      </c>
      <c r="S32" t="s">
        <v>373</v>
      </c>
      <c r="AU32">
        <v>0</v>
      </c>
      <c r="BY32">
        <v>0</v>
      </c>
      <c r="CC32">
        <v>0</v>
      </c>
      <c r="CL32" t="s">
        <v>371</v>
      </c>
    </row>
    <row r="33" spans="1:90">
      <c r="A33" t="s">
        <v>374</v>
      </c>
      <c r="B33">
        <v>16.856300000000001</v>
      </c>
      <c r="C33">
        <v>-7.8869999999999996</v>
      </c>
      <c r="D33">
        <v>9.0703999999999994</v>
      </c>
      <c r="E33">
        <v>1E-4</v>
      </c>
      <c r="F33">
        <v>-1E-4</v>
      </c>
      <c r="G33">
        <v>-1</v>
      </c>
      <c r="P33">
        <v>0</v>
      </c>
      <c r="Q33">
        <v>0</v>
      </c>
      <c r="R33">
        <v>1</v>
      </c>
      <c r="S33" t="s">
        <v>375</v>
      </c>
      <c r="AU33">
        <v>0</v>
      </c>
      <c r="BY33">
        <v>0</v>
      </c>
      <c r="CC33">
        <v>0</v>
      </c>
      <c r="CL33" t="s">
        <v>371</v>
      </c>
    </row>
    <row r="34" spans="1:90">
      <c r="A34" t="s">
        <v>376</v>
      </c>
      <c r="B34">
        <v>2.7955999999999999</v>
      </c>
      <c r="C34">
        <v>-7.8494000000000002</v>
      </c>
      <c r="D34">
        <v>9.0693000000000001</v>
      </c>
      <c r="E34">
        <v>1E-4</v>
      </c>
      <c r="F34">
        <v>-1E-4</v>
      </c>
      <c r="G34">
        <v>-1</v>
      </c>
      <c r="P34">
        <v>0</v>
      </c>
      <c r="Q34">
        <v>0</v>
      </c>
      <c r="R34">
        <v>1</v>
      </c>
      <c r="S34" t="s">
        <v>259</v>
      </c>
      <c r="AU34">
        <v>0</v>
      </c>
      <c r="BY34">
        <v>0</v>
      </c>
      <c r="CC34">
        <v>0</v>
      </c>
      <c r="CL34" t="s">
        <v>371</v>
      </c>
    </row>
    <row r="35" spans="1:90">
      <c r="A35" t="s">
        <v>260</v>
      </c>
      <c r="B35">
        <v>9.8280999999999992</v>
      </c>
      <c r="C35">
        <v>-0.85819999999999996</v>
      </c>
      <c r="D35">
        <v>9.0693999999999999</v>
      </c>
      <c r="H35">
        <v>9.8598999999999997</v>
      </c>
      <c r="I35">
        <v>-14.8764</v>
      </c>
      <c r="J35">
        <v>9.0702999999999996</v>
      </c>
      <c r="K35">
        <v>2.3E-3</v>
      </c>
      <c r="L35">
        <v>-1</v>
      </c>
      <c r="M35">
        <v>1E-4</v>
      </c>
      <c r="P35">
        <v>0</v>
      </c>
      <c r="Q35">
        <v>0</v>
      </c>
      <c r="R35">
        <v>0</v>
      </c>
      <c r="S35" t="s">
        <v>62</v>
      </c>
      <c r="AB35">
        <v>0</v>
      </c>
      <c r="AM35" t="s">
        <v>418</v>
      </c>
      <c r="AR35">
        <v>14.0182</v>
      </c>
      <c r="AU35">
        <v>0</v>
      </c>
      <c r="BH35">
        <v>0.05</v>
      </c>
      <c r="BY35">
        <v>0</v>
      </c>
      <c r="CC35">
        <v>0</v>
      </c>
      <c r="CL35" t="s">
        <v>63</v>
      </c>
    </row>
    <row r="36" spans="1:90">
      <c r="A36" t="s">
        <v>261</v>
      </c>
      <c r="B36">
        <v>16.856300000000001</v>
      </c>
      <c r="C36">
        <v>-7.8869999999999996</v>
      </c>
      <c r="D36">
        <v>9.0703999999999994</v>
      </c>
      <c r="H36">
        <v>2.7955999999999999</v>
      </c>
      <c r="I36">
        <v>-7.8494000000000002</v>
      </c>
      <c r="J36">
        <v>9.0693000000000001</v>
      </c>
      <c r="K36">
        <v>-1</v>
      </c>
      <c r="L36">
        <v>2.7000000000000001E-3</v>
      </c>
      <c r="M36">
        <v>-1E-4</v>
      </c>
      <c r="P36">
        <v>0</v>
      </c>
      <c r="Q36">
        <v>0</v>
      </c>
      <c r="R36">
        <v>0</v>
      </c>
      <c r="S36" t="s">
        <v>62</v>
      </c>
      <c r="AB36">
        <v>0</v>
      </c>
      <c r="AM36" t="s">
        <v>418</v>
      </c>
      <c r="AR36">
        <v>14.0608</v>
      </c>
      <c r="AU36">
        <v>0</v>
      </c>
      <c r="BH36">
        <v>0.05</v>
      </c>
      <c r="BY36">
        <v>0</v>
      </c>
      <c r="CC36">
        <v>0</v>
      </c>
      <c r="CL36" t="s">
        <v>63</v>
      </c>
    </row>
    <row r="37" spans="1:90">
      <c r="A37" t="s">
        <v>262</v>
      </c>
      <c r="B37">
        <v>9.8439999999999994</v>
      </c>
      <c r="C37">
        <v>-7.8681999999999999</v>
      </c>
      <c r="D37">
        <v>9.0699000000000005</v>
      </c>
      <c r="E37">
        <v>0</v>
      </c>
      <c r="F37">
        <v>0</v>
      </c>
      <c r="G37">
        <v>0</v>
      </c>
      <c r="P37">
        <v>0</v>
      </c>
      <c r="Q37">
        <v>0</v>
      </c>
      <c r="R37">
        <v>0</v>
      </c>
      <c r="S37" t="s">
        <v>62</v>
      </c>
      <c r="AB37">
        <v>0</v>
      </c>
      <c r="AM37" t="s">
        <v>418</v>
      </c>
      <c r="AU37">
        <v>0</v>
      </c>
      <c r="BH37">
        <v>0.05</v>
      </c>
      <c r="BY37">
        <v>0</v>
      </c>
      <c r="CC37">
        <v>0</v>
      </c>
      <c r="CL37" t="s">
        <v>634</v>
      </c>
    </row>
    <row r="38" spans="1:90">
      <c r="A38" t="s">
        <v>263</v>
      </c>
      <c r="B38">
        <v>9.8421000000000003</v>
      </c>
      <c r="C38">
        <v>-7.8714000000000004</v>
      </c>
      <c r="D38">
        <v>9.0699000000000005</v>
      </c>
      <c r="E38">
        <v>1E-4</v>
      </c>
      <c r="F38">
        <v>-1E-4</v>
      </c>
      <c r="G38">
        <v>-1</v>
      </c>
      <c r="P38">
        <v>2.3E-3</v>
      </c>
      <c r="Q38">
        <v>-2.3E-3</v>
      </c>
      <c r="R38">
        <v>12</v>
      </c>
      <c r="S38" t="s">
        <v>264</v>
      </c>
      <c r="AB38">
        <v>4.5999999999999999E-3</v>
      </c>
      <c r="AM38" t="s">
        <v>418</v>
      </c>
      <c r="AQ38">
        <v>17.475899999999999</v>
      </c>
      <c r="AR38">
        <v>54.902099999999997</v>
      </c>
      <c r="AT38">
        <v>8.7378999999999998</v>
      </c>
      <c r="AU38">
        <v>4.5999999999999999E-3</v>
      </c>
      <c r="BH38">
        <v>0.05</v>
      </c>
      <c r="BY38">
        <v>1.2999999999999999E-3</v>
      </c>
      <c r="CC38">
        <v>1.4E-3</v>
      </c>
      <c r="CL38" t="s">
        <v>425</v>
      </c>
    </row>
    <row r="39" spans="1:90">
      <c r="A39" t="s">
        <v>265</v>
      </c>
      <c r="B39">
        <v>9.8438999999999997</v>
      </c>
      <c r="C39">
        <v>-0.68220000000000003</v>
      </c>
      <c r="D39">
        <v>9.0693999999999999</v>
      </c>
      <c r="E39">
        <v>1E-4</v>
      </c>
      <c r="F39">
        <v>-1E-4</v>
      </c>
      <c r="G39">
        <v>-1</v>
      </c>
      <c r="P39">
        <v>0</v>
      </c>
      <c r="Q39">
        <v>0</v>
      </c>
      <c r="R39">
        <v>1</v>
      </c>
      <c r="S39" t="s">
        <v>365</v>
      </c>
      <c r="AU39">
        <v>0</v>
      </c>
      <c r="BY39">
        <v>0</v>
      </c>
      <c r="CC39">
        <v>0</v>
      </c>
      <c r="CL39" t="s">
        <v>371</v>
      </c>
    </row>
    <row r="40" spans="1:90">
      <c r="A40" t="s">
        <v>266</v>
      </c>
      <c r="B40">
        <v>9.8400999999999996</v>
      </c>
      <c r="C40">
        <v>-15.058400000000001</v>
      </c>
      <c r="D40">
        <v>9.0702999999999996</v>
      </c>
      <c r="E40">
        <v>1E-4</v>
      </c>
      <c r="F40">
        <v>-1E-4</v>
      </c>
      <c r="G40">
        <v>-1</v>
      </c>
      <c r="P40">
        <v>0</v>
      </c>
      <c r="Q40">
        <v>0</v>
      </c>
      <c r="R40">
        <v>1</v>
      </c>
      <c r="S40" t="s">
        <v>267</v>
      </c>
      <c r="AU40">
        <v>0</v>
      </c>
      <c r="BY40">
        <v>0</v>
      </c>
      <c r="CC40">
        <v>0</v>
      </c>
      <c r="CL40" t="s">
        <v>371</v>
      </c>
    </row>
    <row r="41" spans="1:90">
      <c r="A41" t="s">
        <v>268</v>
      </c>
      <c r="B41">
        <v>17.032599999999999</v>
      </c>
      <c r="C41">
        <v>-7.8726000000000003</v>
      </c>
      <c r="D41">
        <v>9.0703999999999994</v>
      </c>
      <c r="E41">
        <v>1E-4</v>
      </c>
      <c r="F41">
        <v>-1E-4</v>
      </c>
      <c r="G41">
        <v>-1</v>
      </c>
      <c r="P41">
        <v>0</v>
      </c>
      <c r="Q41">
        <v>0</v>
      </c>
      <c r="R41">
        <v>1</v>
      </c>
      <c r="S41" t="s">
        <v>269</v>
      </c>
      <c r="AU41">
        <v>0</v>
      </c>
      <c r="BY41">
        <v>0</v>
      </c>
      <c r="CC41">
        <v>0</v>
      </c>
      <c r="CL41" t="s">
        <v>371</v>
      </c>
    </row>
    <row r="42" spans="1:90">
      <c r="A42" t="s">
        <v>270</v>
      </c>
      <c r="B42">
        <v>2.6536</v>
      </c>
      <c r="C42">
        <v>-7.8693</v>
      </c>
      <c r="D42">
        <v>9.0693000000000001</v>
      </c>
      <c r="E42">
        <v>1E-4</v>
      </c>
      <c r="F42">
        <v>-1E-4</v>
      </c>
      <c r="G42">
        <v>-1</v>
      </c>
      <c r="P42">
        <v>0</v>
      </c>
      <c r="Q42">
        <v>0</v>
      </c>
      <c r="R42">
        <v>1</v>
      </c>
      <c r="S42" t="s">
        <v>271</v>
      </c>
      <c r="AU42">
        <v>0</v>
      </c>
      <c r="BY42">
        <v>0</v>
      </c>
      <c r="CC42">
        <v>0</v>
      </c>
      <c r="CL42" t="s">
        <v>371</v>
      </c>
    </row>
    <row r="43" spans="1:90">
      <c r="A43" t="s">
        <v>272</v>
      </c>
      <c r="B43">
        <v>9.8438999999999997</v>
      </c>
      <c r="C43">
        <v>-0.68220000000000003</v>
      </c>
      <c r="D43">
        <v>9.0693999999999999</v>
      </c>
      <c r="H43">
        <v>9.8400999999999996</v>
      </c>
      <c r="I43">
        <v>-15.058400000000001</v>
      </c>
      <c r="J43">
        <v>9.0702999999999996</v>
      </c>
      <c r="K43">
        <v>-2.9999999999999997E-4</v>
      </c>
      <c r="L43">
        <v>-1</v>
      </c>
      <c r="M43">
        <v>1E-4</v>
      </c>
      <c r="P43">
        <v>0</v>
      </c>
      <c r="Q43">
        <v>0</v>
      </c>
      <c r="R43">
        <v>0</v>
      </c>
      <c r="S43" t="s">
        <v>62</v>
      </c>
      <c r="AB43">
        <v>0</v>
      </c>
      <c r="AM43" t="s">
        <v>418</v>
      </c>
      <c r="AR43">
        <v>14.376200000000001</v>
      </c>
      <c r="AU43">
        <v>0</v>
      </c>
      <c r="BH43">
        <v>0.05</v>
      </c>
      <c r="BY43">
        <v>0</v>
      </c>
      <c r="CC43">
        <v>0</v>
      </c>
      <c r="CL43" t="s">
        <v>63</v>
      </c>
    </row>
    <row r="44" spans="1:90">
      <c r="A44" t="s">
        <v>273</v>
      </c>
      <c r="B44">
        <v>17.032599999999999</v>
      </c>
      <c r="C44">
        <v>-7.8726000000000003</v>
      </c>
      <c r="D44">
        <v>9.0703999999999994</v>
      </c>
      <c r="H44">
        <v>2.6536</v>
      </c>
      <c r="I44">
        <v>-7.8693</v>
      </c>
      <c r="J44">
        <v>9.0693000000000001</v>
      </c>
      <c r="K44">
        <v>-1</v>
      </c>
      <c r="L44">
        <v>2.0000000000000001E-4</v>
      </c>
      <c r="M44">
        <v>-1E-4</v>
      </c>
      <c r="P44">
        <v>0</v>
      </c>
      <c r="Q44">
        <v>0</v>
      </c>
      <c r="R44">
        <v>0</v>
      </c>
      <c r="S44" t="s">
        <v>62</v>
      </c>
      <c r="AB44">
        <v>0</v>
      </c>
      <c r="AM44" t="s">
        <v>418</v>
      </c>
      <c r="AR44">
        <v>14.379</v>
      </c>
      <c r="AU44">
        <v>0</v>
      </c>
      <c r="BH44">
        <v>0.05</v>
      </c>
      <c r="BY44">
        <v>0</v>
      </c>
      <c r="CC44">
        <v>0</v>
      </c>
      <c r="CL44" t="s">
        <v>63</v>
      </c>
    </row>
    <row r="45" spans="1:90">
      <c r="A45" t="s">
        <v>274</v>
      </c>
      <c r="B45">
        <v>9.8420000000000005</v>
      </c>
      <c r="C45">
        <v>-7.8710000000000004</v>
      </c>
      <c r="D45">
        <v>9.0699000000000005</v>
      </c>
      <c r="E45">
        <v>0</v>
      </c>
      <c r="F45">
        <v>0</v>
      </c>
      <c r="G45">
        <v>0</v>
      </c>
      <c r="P45">
        <v>0</v>
      </c>
      <c r="Q45">
        <v>0</v>
      </c>
      <c r="R45">
        <v>0</v>
      </c>
      <c r="S45" t="s">
        <v>62</v>
      </c>
      <c r="AB45">
        <v>0</v>
      </c>
      <c r="AM45" t="s">
        <v>418</v>
      </c>
      <c r="AU45">
        <v>0</v>
      </c>
      <c r="BH45">
        <v>0.05</v>
      </c>
      <c r="BY45">
        <v>0</v>
      </c>
      <c r="CC45">
        <v>0</v>
      </c>
      <c r="CL45" t="s">
        <v>634</v>
      </c>
    </row>
    <row r="46" spans="1:90">
      <c r="A46" t="s">
        <v>275</v>
      </c>
      <c r="B46">
        <v>9.8437999999999999</v>
      </c>
      <c r="C46">
        <v>-7.8769</v>
      </c>
      <c r="D46">
        <v>0</v>
      </c>
      <c r="E46">
        <v>0</v>
      </c>
      <c r="F46">
        <v>0</v>
      </c>
      <c r="G46">
        <v>1</v>
      </c>
      <c r="P46">
        <v>4.0000000000000002E-4</v>
      </c>
      <c r="Q46">
        <v>-5.0000000000000001E-4</v>
      </c>
      <c r="R46">
        <v>12</v>
      </c>
      <c r="S46" t="s">
        <v>276</v>
      </c>
      <c r="AB46">
        <v>8.9999999999999998E-4</v>
      </c>
      <c r="AM46" t="s">
        <v>418</v>
      </c>
      <c r="AQ46">
        <v>2.2494000000000001</v>
      </c>
      <c r="AR46">
        <v>7.0666000000000002</v>
      </c>
      <c r="AT46">
        <v>1.1247</v>
      </c>
      <c r="AU46">
        <v>8.9999999999999998E-4</v>
      </c>
      <c r="BH46">
        <v>0.05</v>
      </c>
      <c r="BY46">
        <v>2.0000000000000001E-4</v>
      </c>
      <c r="CC46">
        <v>2.0000000000000001E-4</v>
      </c>
      <c r="CL46" t="s">
        <v>425</v>
      </c>
    </row>
    <row r="47" spans="1:90">
      <c r="A47" t="s">
        <v>277</v>
      </c>
      <c r="B47">
        <v>9.8438999999999997</v>
      </c>
      <c r="C47">
        <v>-7.8766999999999996</v>
      </c>
      <c r="D47">
        <v>0</v>
      </c>
      <c r="E47">
        <v>0</v>
      </c>
      <c r="F47">
        <v>0</v>
      </c>
      <c r="G47">
        <v>1</v>
      </c>
      <c r="P47">
        <v>2.9999999999999997E-4</v>
      </c>
      <c r="Q47">
        <v>-2.0000000000000001E-4</v>
      </c>
      <c r="R47">
        <v>12</v>
      </c>
      <c r="S47" t="s">
        <v>278</v>
      </c>
      <c r="AB47">
        <v>4.0000000000000002E-4</v>
      </c>
      <c r="AM47" t="s">
        <v>418</v>
      </c>
      <c r="AQ47">
        <v>4.4733999999999998</v>
      </c>
      <c r="AR47">
        <v>14.053699999999999</v>
      </c>
      <c r="AT47">
        <v>2.2366999999999999</v>
      </c>
      <c r="AU47">
        <v>4.0000000000000002E-4</v>
      </c>
      <c r="BH47">
        <v>0.05</v>
      </c>
      <c r="BY47">
        <v>1E-4</v>
      </c>
      <c r="CC47">
        <v>1E-4</v>
      </c>
      <c r="CL47" t="s">
        <v>425</v>
      </c>
    </row>
    <row r="48" spans="1:90">
      <c r="A48" t="s">
        <v>279</v>
      </c>
      <c r="B48">
        <v>9.8455999999999992</v>
      </c>
      <c r="C48">
        <v>-7.8766999999999996</v>
      </c>
      <c r="D48">
        <v>5.7168999999999999</v>
      </c>
      <c r="H48">
        <v>9.8437000000000001</v>
      </c>
      <c r="I48">
        <v>-7.8756000000000004</v>
      </c>
      <c r="J48">
        <v>2.9733999999999998</v>
      </c>
      <c r="K48">
        <v>-6.9999999999999999E-4</v>
      </c>
      <c r="L48">
        <v>4.0000000000000002E-4</v>
      </c>
      <c r="M48">
        <v>-1</v>
      </c>
      <c r="P48">
        <v>8.0000000000000004E-4</v>
      </c>
      <c r="Q48">
        <v>-6.9999999999999999E-4</v>
      </c>
      <c r="R48">
        <v>8</v>
      </c>
      <c r="S48" t="s">
        <v>280</v>
      </c>
      <c r="AB48">
        <v>1.5E-3</v>
      </c>
      <c r="AM48" t="s">
        <v>418</v>
      </c>
      <c r="AQ48">
        <v>4.4740000000000002</v>
      </c>
      <c r="AR48">
        <v>2.7435</v>
      </c>
      <c r="AT48">
        <v>2.2370000000000001</v>
      </c>
      <c r="AU48">
        <v>1.5E-3</v>
      </c>
      <c r="BH48">
        <v>0.05</v>
      </c>
      <c r="BY48">
        <v>5.0000000000000001E-4</v>
      </c>
      <c r="CC48">
        <v>5.9999999999999995E-4</v>
      </c>
      <c r="CL48" t="s">
        <v>544</v>
      </c>
    </row>
    <row r="49" spans="1:90">
      <c r="A49" t="s">
        <v>632</v>
      </c>
      <c r="B49">
        <v>10.469799999999999</v>
      </c>
      <c r="C49">
        <v>5.5914999999999999</v>
      </c>
      <c r="D49">
        <v>-12.8649</v>
      </c>
      <c r="E49">
        <v>0</v>
      </c>
      <c r="F49">
        <v>0</v>
      </c>
      <c r="G49">
        <v>0</v>
      </c>
      <c r="P49">
        <v>0</v>
      </c>
      <c r="Q49">
        <v>0</v>
      </c>
      <c r="R49">
        <v>1</v>
      </c>
      <c r="S49" t="s">
        <v>115</v>
      </c>
      <c r="AB49">
        <v>0</v>
      </c>
      <c r="AM49" t="s">
        <v>418</v>
      </c>
      <c r="AU49">
        <v>0</v>
      </c>
      <c r="BH49">
        <v>0.05</v>
      </c>
      <c r="BY49">
        <v>0</v>
      </c>
      <c r="CC49">
        <v>0</v>
      </c>
      <c r="CL49" t="s">
        <v>634</v>
      </c>
    </row>
    <row r="50" spans="1:90">
      <c r="A50" t="s">
        <v>635</v>
      </c>
      <c r="B50">
        <v>9.2195</v>
      </c>
      <c r="C50">
        <v>5.5877999999999997</v>
      </c>
      <c r="D50">
        <v>-12.860200000000001</v>
      </c>
      <c r="E50">
        <v>0</v>
      </c>
      <c r="F50">
        <v>0</v>
      </c>
      <c r="G50">
        <v>0</v>
      </c>
      <c r="P50">
        <v>0</v>
      </c>
      <c r="Q50">
        <v>0</v>
      </c>
      <c r="R50">
        <v>1</v>
      </c>
      <c r="S50" t="s">
        <v>116</v>
      </c>
      <c r="AB50">
        <v>0</v>
      </c>
      <c r="AM50" t="s">
        <v>418</v>
      </c>
      <c r="AU50">
        <v>0</v>
      </c>
      <c r="BH50">
        <v>0.05</v>
      </c>
      <c r="BY50">
        <v>0</v>
      </c>
      <c r="CC50">
        <v>0</v>
      </c>
      <c r="CL50" t="s">
        <v>634</v>
      </c>
    </row>
    <row r="51" spans="1:90">
      <c r="A51" t="s">
        <v>637</v>
      </c>
      <c r="B51">
        <v>6.7222999999999997</v>
      </c>
      <c r="C51">
        <v>7.6384999999999996</v>
      </c>
      <c r="D51">
        <v>-14.2949</v>
      </c>
      <c r="E51">
        <v>0</v>
      </c>
      <c r="F51">
        <v>0</v>
      </c>
      <c r="G51">
        <v>0</v>
      </c>
      <c r="P51">
        <v>0</v>
      </c>
      <c r="Q51">
        <v>0</v>
      </c>
      <c r="R51">
        <v>1</v>
      </c>
      <c r="S51" t="s">
        <v>117</v>
      </c>
      <c r="AB51">
        <v>0</v>
      </c>
      <c r="AM51" t="s">
        <v>418</v>
      </c>
      <c r="AU51">
        <v>0</v>
      </c>
      <c r="BH51">
        <v>0.05</v>
      </c>
      <c r="BY51">
        <v>0</v>
      </c>
      <c r="CC51">
        <v>0</v>
      </c>
      <c r="CL51" t="s">
        <v>634</v>
      </c>
    </row>
    <row r="52" spans="1:90">
      <c r="A52" t="s">
        <v>142</v>
      </c>
      <c r="B52">
        <v>6.7236000000000002</v>
      </c>
      <c r="C52">
        <v>8.6608999999999998</v>
      </c>
      <c r="D52">
        <v>-15.013199999999999</v>
      </c>
      <c r="E52">
        <v>0</v>
      </c>
      <c r="F52">
        <v>0</v>
      </c>
      <c r="G52">
        <v>0</v>
      </c>
      <c r="P52">
        <v>0</v>
      </c>
      <c r="Q52">
        <v>0</v>
      </c>
      <c r="R52">
        <v>1</v>
      </c>
      <c r="S52" t="s">
        <v>118</v>
      </c>
      <c r="AB52">
        <v>0</v>
      </c>
      <c r="AM52" t="s">
        <v>418</v>
      </c>
      <c r="AU52">
        <v>0</v>
      </c>
      <c r="BH52">
        <v>0.05</v>
      </c>
      <c r="BY52">
        <v>0</v>
      </c>
      <c r="CC52">
        <v>0</v>
      </c>
      <c r="CL52" t="s">
        <v>634</v>
      </c>
    </row>
    <row r="53" spans="1:90">
      <c r="A53" t="s">
        <v>144</v>
      </c>
      <c r="B53">
        <v>9.2202000000000002</v>
      </c>
      <c r="C53">
        <v>10.710699999999999</v>
      </c>
      <c r="D53">
        <v>-16.446200000000001</v>
      </c>
      <c r="E53">
        <v>0</v>
      </c>
      <c r="F53">
        <v>0</v>
      </c>
      <c r="G53">
        <v>0</v>
      </c>
      <c r="P53">
        <v>0</v>
      </c>
      <c r="Q53">
        <v>0</v>
      </c>
      <c r="R53">
        <v>1</v>
      </c>
      <c r="S53" t="s">
        <v>119</v>
      </c>
      <c r="AB53">
        <v>0</v>
      </c>
      <c r="AM53" t="s">
        <v>418</v>
      </c>
      <c r="AU53">
        <v>0</v>
      </c>
      <c r="BH53">
        <v>0.05</v>
      </c>
      <c r="BY53">
        <v>0</v>
      </c>
      <c r="CC53">
        <v>0</v>
      </c>
      <c r="CL53" t="s">
        <v>634</v>
      </c>
    </row>
    <row r="54" spans="1:90">
      <c r="A54" t="s">
        <v>146</v>
      </c>
      <c r="B54">
        <v>10.4712</v>
      </c>
      <c r="C54">
        <v>10.7058</v>
      </c>
      <c r="D54">
        <v>-16.437899999999999</v>
      </c>
      <c r="E54">
        <v>0</v>
      </c>
      <c r="F54">
        <v>0</v>
      </c>
      <c r="G54">
        <v>0</v>
      </c>
      <c r="P54">
        <v>0</v>
      </c>
      <c r="Q54">
        <v>0</v>
      </c>
      <c r="R54">
        <v>1</v>
      </c>
      <c r="S54" t="s">
        <v>120</v>
      </c>
      <c r="AB54">
        <v>0</v>
      </c>
      <c r="AM54" t="s">
        <v>418</v>
      </c>
      <c r="AU54">
        <v>0</v>
      </c>
      <c r="BH54">
        <v>0.05</v>
      </c>
      <c r="BY54">
        <v>0</v>
      </c>
      <c r="CC54">
        <v>0</v>
      </c>
      <c r="CL54" t="s">
        <v>634</v>
      </c>
    </row>
    <row r="55" spans="1:90">
      <c r="A55" t="s">
        <v>148</v>
      </c>
      <c r="B55">
        <v>12.973599999999999</v>
      </c>
      <c r="C55">
        <v>8.6654</v>
      </c>
      <c r="D55">
        <v>-15.016</v>
      </c>
      <c r="E55">
        <v>0</v>
      </c>
      <c r="F55">
        <v>0</v>
      </c>
      <c r="G55">
        <v>0</v>
      </c>
      <c r="P55">
        <v>0</v>
      </c>
      <c r="Q55">
        <v>0</v>
      </c>
      <c r="R55">
        <v>1</v>
      </c>
      <c r="S55" t="s">
        <v>121</v>
      </c>
      <c r="AB55">
        <v>0</v>
      </c>
      <c r="AM55" t="s">
        <v>418</v>
      </c>
      <c r="AU55">
        <v>0</v>
      </c>
      <c r="BH55">
        <v>0.05</v>
      </c>
      <c r="BY55">
        <v>0</v>
      </c>
      <c r="CC55">
        <v>0</v>
      </c>
      <c r="CL55" t="s">
        <v>634</v>
      </c>
    </row>
    <row r="56" spans="1:90">
      <c r="A56" t="s">
        <v>612</v>
      </c>
      <c r="B56">
        <v>12.9717</v>
      </c>
      <c r="C56">
        <v>7.6349</v>
      </c>
      <c r="D56">
        <v>-14.293699999999999</v>
      </c>
      <c r="E56">
        <v>0</v>
      </c>
      <c r="F56">
        <v>0</v>
      </c>
      <c r="G56">
        <v>0</v>
      </c>
      <c r="P56">
        <v>0</v>
      </c>
      <c r="Q56">
        <v>0</v>
      </c>
      <c r="R56">
        <v>1</v>
      </c>
      <c r="S56" t="s">
        <v>122</v>
      </c>
      <c r="AB56">
        <v>0</v>
      </c>
      <c r="AM56" t="s">
        <v>418</v>
      </c>
      <c r="AU56">
        <v>0</v>
      </c>
      <c r="BH56">
        <v>0.05</v>
      </c>
      <c r="BY56">
        <v>0</v>
      </c>
      <c r="CC56">
        <v>0</v>
      </c>
      <c r="CL56" t="s">
        <v>634</v>
      </c>
    </row>
  </sheetData>
  <sheetCalcPr fullCalcOnLoad="1"/>
  <phoneticPr fontId="1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Notes</vt:lpstr>
      <vt:lpstr>Faro</vt:lpstr>
      <vt:lpstr>Optical</vt:lpstr>
      <vt:lpstr>Analysis</vt:lpstr>
      <vt:lpstr>04-16-2009_01</vt:lpstr>
      <vt:lpstr>04-16-2009_02</vt:lpstr>
      <vt:lpstr>05-14-2009_01</vt:lpstr>
      <vt:lpstr>05-15-09_01</vt:lpstr>
      <vt:lpstr>05-28-09_01</vt:lpstr>
      <vt:lpstr>05-29-09_01</vt:lpstr>
      <vt:lpstr>06-05-09_01</vt:lpstr>
      <vt:lpstr>06-05-09_02</vt:lpstr>
      <vt:lpstr>08-31-09</vt:lpstr>
    </vt:vector>
  </TitlesOfParts>
  <Company>Caltech-COO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Fucik</dc:creator>
  <cp:lastModifiedBy>Jason Fucik</cp:lastModifiedBy>
  <cp:lastPrinted>2009-05-28T17:43:13Z</cp:lastPrinted>
  <dcterms:created xsi:type="dcterms:W3CDTF">2009-05-15T16:43:28Z</dcterms:created>
  <dcterms:modified xsi:type="dcterms:W3CDTF">2009-08-31T23:01:59Z</dcterms:modified>
</cp:coreProperties>
</file>