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80" yWindow="460" windowWidth="18960" windowHeight="1294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Don Gavel</author>
  </authors>
  <commentList>
    <comment ref="F6" authorId="0">
      <text>
        <r>
          <rPr>
            <b/>
            <sz val="8"/>
            <rFont val="Tahoma"/>
            <family val="0"/>
          </rPr>
          <t>From fig 5 of K-NGAO draft proposal</t>
        </r>
      </text>
    </comment>
    <comment ref="G6" authorId="0">
      <text>
        <r>
          <rPr>
            <b/>
            <sz val="8"/>
            <rFont val="Tahoma"/>
            <family val="0"/>
          </rPr>
          <t>based on 30% Strehl in K band on axis bright TT star reported in VanDam, PASP, 2006</t>
        </r>
      </text>
    </comment>
    <comment ref="F17" authorId="0">
      <text>
        <r>
          <rPr>
            <b/>
            <sz val="8"/>
            <rFont val="Tahoma"/>
            <family val="0"/>
          </rPr>
          <t>From fig 5 of K-NGAO draft proposal</t>
        </r>
      </text>
    </comment>
    <comment ref="G17" authorId="0">
      <text>
        <r>
          <rPr>
            <b/>
            <sz val="8"/>
            <rFont val="Tahoma"/>
            <family val="0"/>
          </rPr>
          <t>based on 71.5% Strehl in K band per 5 LGS MCAO simulations</t>
        </r>
      </text>
    </comment>
  </commentList>
</comments>
</file>

<file path=xl/sharedStrings.xml><?xml version="1.0" encoding="utf-8"?>
<sst xmlns="http://schemas.openxmlformats.org/spreadsheetml/2006/main" count="37" uniqueCount="22">
  <si>
    <t>Current Keck 10 meter Telescope AO system</t>
  </si>
  <si>
    <t>Band</t>
  </si>
  <si>
    <t>Wavelength</t>
  </si>
  <si>
    <t>Seeing (r0)</t>
  </si>
  <si>
    <t>V</t>
  </si>
  <si>
    <t>R</t>
  </si>
  <si>
    <t>I</t>
  </si>
  <si>
    <t>J</t>
  </si>
  <si>
    <t>K</t>
  </si>
  <si>
    <t>H</t>
  </si>
  <si>
    <t>TT GS mag</t>
  </si>
  <si>
    <t>Percent in core</t>
  </si>
  <si>
    <t>Sigma Core arcsec</t>
  </si>
  <si>
    <t>Sigma Halo arcsec</t>
  </si>
  <si>
    <t>nm rms error</t>
  </si>
  <si>
    <t>Keck Next Generation Adaptive Optics</t>
  </si>
  <si>
    <t>TT error, arcsec</t>
  </si>
  <si>
    <t>Goods field 45 degrees zenith</t>
  </si>
  <si>
    <t xml:space="preserve">Note that the core and halo size are stated in terms of the standard </t>
  </si>
  <si>
    <t xml:space="preserve">deviation of the fitted 2-d Gaussian, as in exp(-(theta/sigma)^2). For </t>
  </si>
  <si>
    <t>the core, sigma ~ 0.6 (lambda/D) and for the halo, sigma ~ 0.6 (lambda/r0).</t>
  </si>
  <si>
    <t>The full width at half max is related to sigma by    sigma = FWHM / 1.67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</si>
</sst>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  <numFmt numFmtId="166" formatCode="0.000000%"/>
    <numFmt numFmtId="167" formatCode="0.000000000%"/>
    <numFmt numFmtId="168" formatCode="0.000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sz val="11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0"/>
  <sheetViews>
    <sheetView tabSelected="1" zoomScale="125" zoomScaleNormal="125" workbookViewId="0" topLeftCell="B1">
      <selection activeCell="B29" sqref="B29"/>
    </sheetView>
  </sheetViews>
  <sheetFormatPr defaultColWidth="11.421875" defaultRowHeight="12.75"/>
  <cols>
    <col min="1" max="2" width="8.8515625" style="0" customWidth="1"/>
    <col min="3" max="3" width="10.421875" style="0" customWidth="1"/>
    <col min="7" max="7" width="13.28125" style="0" bestFit="1" customWidth="1"/>
    <col min="8" max="8" width="11.140625" style="0" customWidth="1"/>
    <col min="9" max="9" width="11.00390625" style="0" customWidth="1"/>
    <col min="10" max="16384" width="8.8515625" style="0" customWidth="1"/>
  </cols>
  <sheetData>
    <row r="2" ht="14.25">
      <c r="B2" s="9" t="s">
        <v>17</v>
      </c>
    </row>
    <row r="4" spans="2:7" ht="15.75">
      <c r="B4" s="7" t="s">
        <v>0</v>
      </c>
      <c r="C4" s="7"/>
      <c r="D4" s="7"/>
      <c r="E4" s="7"/>
      <c r="F4" s="5">
        <f>SQRT(-LN(G12))*C12/(2*PI())*1000</f>
        <v>366.73112008971395</v>
      </c>
      <c r="G4" t="s">
        <v>14</v>
      </c>
    </row>
    <row r="6" spans="2:9" s="1" customFormat="1" ht="38.25">
      <c r="B6" s="1" t="s">
        <v>1</v>
      </c>
      <c r="C6" s="1" t="s">
        <v>2</v>
      </c>
      <c r="D6" s="1" t="s">
        <v>3</v>
      </c>
      <c r="E6" s="1" t="s">
        <v>10</v>
      </c>
      <c r="F6" s="1" t="s">
        <v>16</v>
      </c>
      <c r="G6" s="1" t="s">
        <v>11</v>
      </c>
      <c r="H6" s="1" t="s">
        <v>12</v>
      </c>
      <c r="I6" s="1" t="s">
        <v>13</v>
      </c>
    </row>
    <row r="7" spans="2:9" ht="12.75">
      <c r="B7" t="s">
        <v>4</v>
      </c>
      <c r="C7">
        <v>0.5</v>
      </c>
      <c r="D7" s="2">
        <v>0.2</v>
      </c>
      <c r="E7">
        <v>16</v>
      </c>
      <c r="F7">
        <v>0.018</v>
      </c>
      <c r="G7" s="3">
        <f>EXP(0-(2*PI()*(0.001*$F$4/C7))^2)</f>
        <v>5.976114822774398E-10</v>
      </c>
      <c r="H7" s="4">
        <f aca="true" t="shared" si="0" ref="H7:H12">SQRT(((C7*0.000001/10)/(PI()/(180*3600))*0.6)^2+F7^2)</f>
        <v>0.019033934256126265</v>
      </c>
      <c r="I7" s="4">
        <f aca="true" t="shared" si="1" ref="I7:I12">(C7*0.000001/D7)/(PI()/(180*3600))*0.6</f>
        <v>0.30939720937064447</v>
      </c>
    </row>
    <row r="8" spans="2:9" ht="12.75">
      <c r="B8" t="s">
        <v>5</v>
      </c>
      <c r="C8">
        <v>0.7</v>
      </c>
      <c r="D8" s="2">
        <f>D7*(C8/C7)^(6/5)</f>
        <v>0.29949090520301924</v>
      </c>
      <c r="E8">
        <v>16</v>
      </c>
      <c r="F8">
        <v>0.018</v>
      </c>
      <c r="G8" s="3">
        <f>EXP(0-(2*PI()*(0.001*$F$4/C8))^2)</f>
        <v>1.9682999999999876E-05</v>
      </c>
      <c r="H8" s="4">
        <f t="shared" si="0"/>
        <v>0.01997622788222072</v>
      </c>
      <c r="I8" s="4">
        <f t="shared" si="1"/>
        <v>0.28926160066548534</v>
      </c>
    </row>
    <row r="9" spans="2:9" ht="12.75">
      <c r="B9" t="s">
        <v>6</v>
      </c>
      <c r="C9">
        <v>0.9</v>
      </c>
      <c r="D9" s="2">
        <f>D8*(C9/C8)^(6/5)</f>
        <v>0.4049086007311541</v>
      </c>
      <c r="E9">
        <v>16</v>
      </c>
      <c r="F9">
        <v>0.018</v>
      </c>
      <c r="G9" s="3">
        <f>EXP(0-(2*PI()*(0.001*$F$4/C9))^2)</f>
        <v>0.0014230354532057678</v>
      </c>
      <c r="H9" s="4">
        <f t="shared" si="0"/>
        <v>0.02116746835555872</v>
      </c>
      <c r="I9" s="4">
        <f t="shared" si="1"/>
        <v>0.2750818213599435</v>
      </c>
    </row>
    <row r="10" spans="2:9" ht="12.75">
      <c r="B10" t="s">
        <v>7</v>
      </c>
      <c r="C10">
        <v>1.1</v>
      </c>
      <c r="D10" s="2">
        <f>D9*(C10/C9)^(6/5)</f>
        <v>0.5151541617045526</v>
      </c>
      <c r="E10">
        <v>16</v>
      </c>
      <c r="F10">
        <v>0.018</v>
      </c>
      <c r="G10" s="3">
        <f>EXP(0-(2*PI()*(0.001*$F$4/C10))^2)</f>
        <v>0.012425144052711046</v>
      </c>
      <c r="H10" s="4">
        <f t="shared" si="0"/>
        <v>0.022568268914784733</v>
      </c>
      <c r="I10" s="4">
        <f t="shared" si="1"/>
        <v>0.26426025885656845</v>
      </c>
    </row>
    <row r="11" spans="2:9" ht="12.75">
      <c r="B11" t="s">
        <v>9</v>
      </c>
      <c r="C11">
        <v>1.6</v>
      </c>
      <c r="D11" s="2">
        <f>D10*(C11/C10)^(6/5)</f>
        <v>0.8076254009346474</v>
      </c>
      <c r="E11">
        <v>16</v>
      </c>
      <c r="F11">
        <v>0.018</v>
      </c>
      <c r="G11" s="3">
        <f>EXP(0-(2*PI()*(0.001*$F$4/C11))^2)</f>
        <v>0.12567811592421224</v>
      </c>
      <c r="H11" s="4">
        <f t="shared" si="0"/>
        <v>0.026759975512868815</v>
      </c>
      <c r="I11" s="4">
        <f t="shared" si="1"/>
        <v>0.24518076544900014</v>
      </c>
    </row>
    <row r="12" spans="2:9" ht="12.75">
      <c r="B12" t="s">
        <v>8</v>
      </c>
      <c r="C12">
        <v>2.1</v>
      </c>
      <c r="D12" s="2">
        <f>D11*(C12/C11)^(6/5)</f>
        <v>1.119255260234577</v>
      </c>
      <c r="E12">
        <v>16</v>
      </c>
      <c r="F12">
        <v>0.018</v>
      </c>
      <c r="G12" s="3">
        <v>0.3</v>
      </c>
      <c r="H12" s="4">
        <f t="shared" si="0"/>
        <v>0.03161403364997437</v>
      </c>
      <c r="I12" s="4">
        <f t="shared" si="1"/>
        <v>0.23220230907547582</v>
      </c>
    </row>
    <row r="15" spans="2:7" ht="15.75">
      <c r="B15" s="7" t="s">
        <v>15</v>
      </c>
      <c r="C15" s="7"/>
      <c r="D15" s="7"/>
      <c r="E15" s="7"/>
      <c r="F15" s="5">
        <v>193.5</v>
      </c>
      <c r="G15" t="s">
        <v>14</v>
      </c>
    </row>
    <row r="16" ht="12.75">
      <c r="F16" s="5"/>
    </row>
    <row r="17" spans="2:9" ht="38.25">
      <c r="B17" s="1" t="s">
        <v>1</v>
      </c>
      <c r="C17" s="1" t="s">
        <v>2</v>
      </c>
      <c r="D17" s="1" t="s">
        <v>3</v>
      </c>
      <c r="E17" s="1" t="s">
        <v>10</v>
      </c>
      <c r="F17" s="1" t="s">
        <v>16</v>
      </c>
      <c r="G17" s="1" t="s">
        <v>11</v>
      </c>
      <c r="H17" s="1" t="s">
        <v>12</v>
      </c>
      <c r="I17" s="1" t="s">
        <v>13</v>
      </c>
    </row>
    <row r="18" spans="2:10" ht="12.75">
      <c r="B18" t="s">
        <v>4</v>
      </c>
      <c r="C18">
        <v>0.5</v>
      </c>
      <c r="D18" s="2">
        <v>0.2</v>
      </c>
      <c r="E18">
        <v>16</v>
      </c>
      <c r="F18">
        <v>0.018</v>
      </c>
      <c r="G18" s="3">
        <f aca="true" t="shared" si="2" ref="G18:G23">EXP(0-(2*PI()*(0.001*$F$15/C18))^2)</f>
        <v>0.0027050277006853613</v>
      </c>
      <c r="H18" s="4">
        <f aca="true" t="shared" si="3" ref="H18:H23">SQRT(((C18*0.000001/10)/(PI()/(180*3600))*0.6)^2+F18^2)</f>
        <v>0.019033934256126265</v>
      </c>
      <c r="I18" s="4">
        <f aca="true" t="shared" si="4" ref="I18:I23">(C18*0.000001/D18)/(PI()/(180*3600))*0.6</f>
        <v>0.30939720937064447</v>
      </c>
      <c r="J18" s="4"/>
    </row>
    <row r="19" spans="2:10" ht="12.75">
      <c r="B19" t="s">
        <v>5</v>
      </c>
      <c r="C19">
        <v>0.7</v>
      </c>
      <c r="D19" s="2">
        <f>D18*(C19/C18)^(6/5)</f>
        <v>0.29949090520301924</v>
      </c>
      <c r="E19">
        <v>16</v>
      </c>
      <c r="F19">
        <v>0.018</v>
      </c>
      <c r="G19" s="3">
        <f t="shared" si="2"/>
        <v>0.04896474859433404</v>
      </c>
      <c r="H19" s="4">
        <f t="shared" si="3"/>
        <v>0.01997622788222072</v>
      </c>
      <c r="I19" s="4">
        <f t="shared" si="4"/>
        <v>0.28926160066548534</v>
      </c>
      <c r="J19" s="4"/>
    </row>
    <row r="20" spans="2:10" ht="12">
      <c r="B20" t="s">
        <v>6</v>
      </c>
      <c r="C20">
        <v>0.9</v>
      </c>
      <c r="D20" s="2">
        <f>D19*(C20/C19)^(6/5)</f>
        <v>0.4049086007311541</v>
      </c>
      <c r="E20">
        <v>16</v>
      </c>
      <c r="F20">
        <v>0.018</v>
      </c>
      <c r="G20" s="3">
        <f t="shared" si="2"/>
        <v>0.16123540262486782</v>
      </c>
      <c r="H20" s="4">
        <f t="shared" si="3"/>
        <v>0.02116746835555872</v>
      </c>
      <c r="I20" s="4">
        <f t="shared" si="4"/>
        <v>0.2750818213599435</v>
      </c>
      <c r="J20" s="4"/>
    </row>
    <row r="21" spans="2:10" ht="12">
      <c r="B21" t="s">
        <v>7</v>
      </c>
      <c r="C21">
        <v>1.1</v>
      </c>
      <c r="D21" s="2">
        <f>D20*(C21/C20)^(6/5)</f>
        <v>0.5151541617045526</v>
      </c>
      <c r="E21">
        <v>16</v>
      </c>
      <c r="F21">
        <v>0.018</v>
      </c>
      <c r="G21" s="3">
        <f t="shared" si="2"/>
        <v>0.29475213958254304</v>
      </c>
      <c r="H21" s="4">
        <f t="shared" si="3"/>
        <v>0.022568268914784733</v>
      </c>
      <c r="I21" s="4">
        <f t="shared" si="4"/>
        <v>0.26426025885656845</v>
      </c>
      <c r="J21" s="4"/>
    </row>
    <row r="22" spans="2:10" ht="12">
      <c r="B22" t="s">
        <v>9</v>
      </c>
      <c r="C22">
        <v>1.6</v>
      </c>
      <c r="D22" s="2">
        <f>D21*(C22/C21)^(6/5)</f>
        <v>0.8076254009346474</v>
      </c>
      <c r="E22">
        <v>16</v>
      </c>
      <c r="F22">
        <v>0.018</v>
      </c>
      <c r="G22" s="3">
        <f t="shared" si="2"/>
        <v>0.5613523165759038</v>
      </c>
      <c r="H22" s="4">
        <f t="shared" si="3"/>
        <v>0.026759975512868815</v>
      </c>
      <c r="I22" s="4">
        <f t="shared" si="4"/>
        <v>0.24518076544900014</v>
      </c>
      <c r="J22" s="4"/>
    </row>
    <row r="23" spans="2:10" ht="12">
      <c r="B23" t="s">
        <v>8</v>
      </c>
      <c r="C23">
        <v>2.1</v>
      </c>
      <c r="D23" s="2">
        <f>D22*(C23/C22)^(6/5)</f>
        <v>1.119255260234577</v>
      </c>
      <c r="E23">
        <v>16</v>
      </c>
      <c r="F23">
        <v>0.018</v>
      </c>
      <c r="G23" s="3">
        <f t="shared" si="2"/>
        <v>0.7152065830400337</v>
      </c>
      <c r="H23" s="4">
        <f t="shared" si="3"/>
        <v>0.03161403364997437</v>
      </c>
      <c r="I23" s="4">
        <f t="shared" si="4"/>
        <v>0.23220230907547582</v>
      </c>
      <c r="J23" s="4"/>
    </row>
    <row r="25" spans="2:7" ht="15">
      <c r="B25" s="6" t="s">
        <v>18</v>
      </c>
      <c r="C25" s="6"/>
      <c r="D25" s="6"/>
      <c r="E25" s="6"/>
      <c r="F25" s="6"/>
      <c r="G25" s="6"/>
    </row>
    <row r="26" spans="2:7" ht="15">
      <c r="B26" s="6" t="s">
        <v>19</v>
      </c>
      <c r="C26" s="6"/>
      <c r="D26" s="6"/>
      <c r="E26" s="6"/>
      <c r="F26" s="6"/>
      <c r="G26" s="6"/>
    </row>
    <row r="27" spans="2:7" ht="15">
      <c r="B27" s="6" t="s">
        <v>20</v>
      </c>
      <c r="C27" s="6"/>
      <c r="D27" s="6"/>
      <c r="E27" s="6"/>
      <c r="F27" s="6"/>
      <c r="G27" s="6"/>
    </row>
    <row r="28" spans="2:7" ht="15">
      <c r="B28" s="6"/>
      <c r="C28" s="6"/>
      <c r="D28" s="6"/>
      <c r="E28" s="6"/>
      <c r="F28" s="6"/>
      <c r="G28" s="6"/>
    </row>
    <row r="29" spans="2:7" ht="15">
      <c r="B29" s="8" t="s">
        <v>21</v>
      </c>
      <c r="C29" s="6"/>
      <c r="D29" s="6"/>
      <c r="E29" s="6"/>
      <c r="F29" s="6"/>
      <c r="G29" s="6"/>
    </row>
    <row r="30" spans="2:7" ht="15">
      <c r="B30" s="6"/>
      <c r="C30" s="6"/>
      <c r="D30" s="6"/>
      <c r="E30" s="6"/>
      <c r="F30" s="6"/>
      <c r="G30" s="6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UCO/Lick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Gavel</dc:creator>
  <cp:keywords/>
  <dc:description/>
  <cp:lastModifiedBy>Max Claire</cp:lastModifiedBy>
  <dcterms:created xsi:type="dcterms:W3CDTF">2006-05-23T04:30:43Z</dcterms:created>
  <dcterms:modified xsi:type="dcterms:W3CDTF">2006-05-23T07:18:13Z</dcterms:modified>
  <cp:category/>
  <cp:version/>
  <cp:contentType/>
  <cp:contentStatus/>
</cp:coreProperties>
</file>